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هر 07\"/>
    </mc:Choice>
  </mc:AlternateContent>
  <xr:revisionPtr revIDLastSave="0" documentId="13_ncr:1_{E29B0F31-5B8F-435F-B3C1-779415E036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 (2)" sheetId="22" r:id="rId3"/>
    <sheet name="درآمد" sheetId="8" r:id="rId4"/>
    <sheet name="درآمد سرمایه گذاری در سهام" sheetId="9" r:id="rId5"/>
    <sheet name="مبالغ تخصیصی اوراق" sheetId="12" r:id="rId6"/>
    <sheet name="درآمد سپرده بانکی (2)" sheetId="23" r:id="rId7"/>
    <sheet name="سایر درآمدها" sheetId="14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_FilterDatabase" localSheetId="6" hidden="1">'درآمد سپرده بانکی (2)'!$A$7:$J$13</definedName>
    <definedName name="_xlnm._FilterDatabase" localSheetId="2" hidden="1">'سپرده (2)'!$A$8:$L$15</definedName>
    <definedName name="_xlnm.Print_Area" localSheetId="3">درآمد!$A$1:$K$13</definedName>
    <definedName name="_xlnm.Print_Area" localSheetId="6">'درآمد سپرده بانکی (2)'!$A$1:$K$13</definedName>
    <definedName name="_xlnm.Print_Area" localSheetId="4">'درآمد سرمایه گذاری در سهام'!$A$1:$X$72</definedName>
    <definedName name="_xlnm.Print_Area" localSheetId="8">'درآمد سود سهام'!$A$1:$T$15</definedName>
    <definedName name="_xlnm.Print_Area" localSheetId="11">'درآمد ناشی از تغییر قیمت اوراق'!$A$1:$S$58</definedName>
    <definedName name="_xlnm.Print_Area" localSheetId="10">'درآمد ناشی از فروش'!$A$1:$S$27</definedName>
    <definedName name="_xlnm.Print_Area" localSheetId="7">'سایر درآمدها'!$A$1:$G$11</definedName>
    <definedName name="_xlnm.Print_Area" localSheetId="2">'سپرده (2)'!$A$1:$M$16</definedName>
    <definedName name="_xlnm.Print_Area" localSheetId="1">سهام!$A$1:$AC$68</definedName>
    <definedName name="_xlnm.Print_Area" localSheetId="9">'سود سپرده بانکی'!$A$1:$N$14</definedName>
    <definedName name="_xlnm.Print_Area" localSheetId="0">'صورت وضعیت'!$A$1:$A$24</definedName>
    <definedName name="_xlnm.Print_Area" localSheetId="5">'مبالغ تخصیصی اوراق'!$A$1:$U$16</definedName>
  </definedNames>
  <calcPr calcId="191029"/>
</workbook>
</file>

<file path=xl/calcChain.xml><?xml version="1.0" encoding="utf-8"?>
<calcChain xmlns="http://schemas.openxmlformats.org/spreadsheetml/2006/main">
  <c r="F13" i="8" l="1"/>
  <c r="J13" i="8"/>
  <c r="J9" i="8"/>
  <c r="J10" i="8"/>
  <c r="J11" i="8"/>
  <c r="J12" i="8"/>
  <c r="J8" i="8"/>
  <c r="H13" i="8"/>
  <c r="H9" i="8"/>
  <c r="H10" i="8"/>
  <c r="H11" i="8"/>
  <c r="H12" i="8"/>
  <c r="H8" i="8"/>
  <c r="F12" i="8"/>
  <c r="F11" i="8"/>
  <c r="H13" i="23"/>
  <c r="J12" i="23" s="1"/>
  <c r="D13" i="23"/>
  <c r="F12" i="23"/>
  <c r="F11" i="23"/>
  <c r="F10" i="23"/>
  <c r="F9" i="23"/>
  <c r="F8" i="23"/>
  <c r="M10" i="12"/>
  <c r="F8" i="8"/>
  <c r="L15" i="22"/>
  <c r="J15" i="22"/>
  <c r="H15" i="22"/>
  <c r="F15" i="22"/>
  <c r="D15" i="22"/>
  <c r="J8" i="23" l="1"/>
  <c r="J9" i="23"/>
  <c r="J10" i="23"/>
  <c r="J11" i="23"/>
  <c r="F13" i="23"/>
  <c r="J13" i="23" l="1"/>
</calcChain>
</file>

<file path=xl/sharedStrings.xml><?xml version="1.0" encoding="utf-8"?>
<sst xmlns="http://schemas.openxmlformats.org/spreadsheetml/2006/main" count="414" uniqueCount="172">
  <si>
    <t>صندوق سرمایه‌گذاری مشترک امین آوید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</si>
  <si>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</si>
  <si>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</si>
  <si>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</si>
  <si>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</si>
  <si>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</si>
  <si>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</si>
  <si>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</si>
  <si>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</si>
  <si>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</si>
  <si>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</si>
  <si>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</si>
  <si>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</si>
  <si>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</si>
  <si>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</si>
  <si>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</si>
  <si>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</si>
  <si>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</si>
  <si>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</si>
  <si>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آلومینیوم‌ایران‌</t>
  </si>
  <si>
    <t>احیا استیل فولاد بافت</t>
  </si>
  <si>
    <t>ایران‌ ترانسفو</t>
  </si>
  <si>
    <t>بانک ملت</t>
  </si>
  <si>
    <t>بانک‌اقتصادنوین‌</t>
  </si>
  <si>
    <t>پاریز شرق</t>
  </si>
  <si>
    <t>پالایش نفت اصفهان</t>
  </si>
  <si>
    <t>پالایش نفت بندرعباس</t>
  </si>
  <si>
    <t>پالایش نفت تهران</t>
  </si>
  <si>
    <t>پاکدیس</t>
  </si>
  <si>
    <t>پتروشیمی اروند</t>
  </si>
  <si>
    <t>پتروشیمی بوعلی سینا</t>
  </si>
  <si>
    <t>پتروشیمی پردیس</t>
  </si>
  <si>
    <t>پتروشیمی شازند</t>
  </si>
  <si>
    <t>پتروشیمی نوری</t>
  </si>
  <si>
    <t>پتروشیمی‌شیراز</t>
  </si>
  <si>
    <t>پخش البرز</t>
  </si>
  <si>
    <t>پست بانک ایران</t>
  </si>
  <si>
    <t>تامین سرمایه امین</t>
  </si>
  <si>
    <t>توسعه‌ صنایع‌ بهشهر(هلدینگ</t>
  </si>
  <si>
    <t>تولید نیروی برق سبز منجیل</t>
  </si>
  <si>
    <t>داروسازی دانا</t>
  </si>
  <si>
    <t>داروسازی شهید قاضی</t>
  </si>
  <si>
    <t>داروسازی کاسپین تامین</t>
  </si>
  <si>
    <t>داروسازی‌ فارابی‌</t>
  </si>
  <si>
    <t>ذوب گران رنگین فلز</t>
  </si>
  <si>
    <t>س. صنایع‌شیمیایی‌ایران</t>
  </si>
  <si>
    <t>سالمین‌</t>
  </si>
  <si>
    <t>سبحان دارو</t>
  </si>
  <si>
    <t>سرمایه گذاری تامین اجتماعی</t>
  </si>
  <si>
    <t>سرمایه گذاری دارویی تامین</t>
  </si>
  <si>
    <t>سرمایه گذاری صدرتامین</t>
  </si>
  <si>
    <t>سرمایه‌گذاری‌صندوق‌بازنشستگی‌</t>
  </si>
  <si>
    <t>سرمایه‌گذاری‌غدیر(هلدینگ‌</t>
  </si>
  <si>
    <t>سیمان آبیک</t>
  </si>
  <si>
    <t>سیمان باقران</t>
  </si>
  <si>
    <t>سیمان‌ کرمان‌</t>
  </si>
  <si>
    <t>سیمان‌شاهرود</t>
  </si>
  <si>
    <t>سیمان‌مازندران‌</t>
  </si>
  <si>
    <t>سیمرغ</t>
  </si>
  <si>
    <t>شرکت صنایع غذایی مینو شرق</t>
  </si>
  <si>
    <t>شمش طلا GoldBar</t>
  </si>
  <si>
    <t>شیشه‌ و گاز</t>
  </si>
  <si>
    <t>صنایع پتروشیمی خلیج فارس</t>
  </si>
  <si>
    <t>صنعت غذایی کورش</t>
  </si>
  <si>
    <t>صنعتی معدنی سیمان تجارت مهریز</t>
  </si>
  <si>
    <t>فنرسازی زر گلپایگان</t>
  </si>
  <si>
    <t>فولاد  خوزستان</t>
  </si>
  <si>
    <t>فولاد هرمزگان جنوب</t>
  </si>
  <si>
    <t>گروه پتروشیمی تابان فردا</t>
  </si>
  <si>
    <t>محصولات کاغذی لطیف</t>
  </si>
  <si>
    <t>ملی‌ صنایع‌ مس‌ ایران‌</t>
  </si>
  <si>
    <t>کارخانجات تولیدی نیروترانسفو</t>
  </si>
  <si>
    <t>کارخانجات‌داروپخش‌</t>
  </si>
  <si>
    <t>فولاد مبارکه اصفهان</t>
  </si>
  <si>
    <t>س. و خدمات مدیریت صند. ب کشوری</t>
  </si>
  <si>
    <t>س. نفت و گاز و پتروشیمی تأمین</t>
  </si>
  <si>
    <t>سرمایه گذاری دنیای سرمایه</t>
  </si>
  <si>
    <t>کیمیا پلی استر قم</t>
  </si>
  <si>
    <t>جمع</t>
  </si>
  <si>
    <t>نام سهام</t>
  </si>
  <si>
    <t>تعداد اوراق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</si>
  <si>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</si>
  <si>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</si>
  <si>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</si>
  <si>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</si>
  <si>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</si>
  <si>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</si>
  <si>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پارسیان میرداماد غربی</t>
  </si>
  <si>
    <t>سپرده کوتاه مدت بانک پاسارگاد قائم مقام فراهانی</t>
  </si>
  <si>
    <t>سپرده کوتاه مدت بانک دی میدان ونک</t>
  </si>
  <si>
    <t>سپرده کوتاه مدت بانک خاورمیانه آفتاب</t>
  </si>
  <si>
    <t>سپرده کوتاه مدت بانک گردشگری تهرانسر</t>
  </si>
  <si>
    <t>سپرده بلند مدت بانک گردشگری تهرانسر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</si>
  <si>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</si>
  <si>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</si>
  <si>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</si>
  <si>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</si>
  <si>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</si>
  <si>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</si>
  <si>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</si>
  <si>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</si>
  <si>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</si>
  <si>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</si>
  <si>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</si>
  <si>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</si>
  <si>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</si>
  <si>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</si>
  <si>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</si>
  <si>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</si>
  <si>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</si>
  <si>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</si>
  <si>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</si>
  <si>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</si>
  <si>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</si>
  <si>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</si>
  <si>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</si>
  <si>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</si>
  <si>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</si>
  <si>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 پارس</t>
  </si>
  <si>
    <t>فولاد خراسان</t>
  </si>
  <si>
    <t>بیمه البرز</t>
  </si>
  <si>
    <t>کشت و دامداری فکا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</si>
  <si>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</si>
  <si>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</si>
  <si>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</si>
  <si>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</si>
  <si>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</si>
  <si>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</si>
  <si>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</si>
  <si>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</si>
  <si>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</si>
  <si>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</si>
  <si>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</si>
  <si>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</si>
  <si>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</si>
  <si>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</si>
  <si>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</si>
  <si>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</si>
  <si>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</si>
  <si>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</si>
  <si>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</si>
  <si>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</si>
  <si>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</si>
  <si>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</si>
  <si>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</si>
  <si>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</si>
  <si>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</si>
  <si>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1405/06/02</t>
  </si>
  <si>
    <t>1405/06/25</t>
  </si>
  <si>
    <t>1405/06/17</t>
  </si>
  <si>
    <t>1405/06/21</t>
  </si>
  <si>
    <t>1405/06/18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</si>
  <si>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</si>
  <si>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</si>
  <si>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</si>
  <si>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</si>
  <si>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</si>
  <si>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</si>
  <si>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</si>
  <si>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</si>
  <si>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</si>
  <si>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 بانک پارسیان</t>
  </si>
  <si>
    <t xml:space="preserve"> بانک پاسارگاد</t>
  </si>
  <si>
    <t xml:space="preserve"> بانک دی </t>
  </si>
  <si>
    <t xml:space="preserve">بانک ملت </t>
  </si>
  <si>
    <t xml:space="preserve"> بانک خاورمیانه </t>
  </si>
  <si>
    <t xml:space="preserve"> بانک گردشگری </t>
  </si>
  <si>
    <t>تاریخ نگهداری</t>
  </si>
  <si>
    <t>شرکت تامین سرمایه امین</t>
  </si>
  <si>
    <t>اجاره تامین اجتماعی 14050509</t>
  </si>
  <si>
    <t>از 1404/06/01 لغایت 1405/03/26</t>
  </si>
  <si>
    <t xml:space="preserve"> بانک پاسارگاد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</si>
</sst>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right" vertical="top"/>
    </xf>
    <xf numFmtId="38" fontId="0" fillId="0" borderId="0" xfId="0" applyNumberFormat="1" applyAlignment="1">
      <alignment horizontal="left"/>
    </xf>
    <xf numFmtId="10" fontId="5" fillId="0" borderId="2" xfId="1" applyNumberFormat="1" applyFont="1" applyBorder="1" applyAlignment="1">
      <alignment horizontal="right" vertical="top"/>
    </xf>
    <xf numFmtId="38" fontId="5" fillId="0" borderId="0" xfId="0" applyNumberFormat="1" applyFont="1" applyAlignment="1">
      <alignment horizontal="right" vertical="top"/>
    </xf>
    <xf numFmtId="10" fontId="5" fillId="0" borderId="0" xfId="1" applyNumberFormat="1" applyFont="1" applyAlignment="1">
      <alignment horizontal="right" vertical="top"/>
    </xf>
    <xf numFmtId="38" fontId="5" fillId="0" borderId="5" xfId="0" applyNumberFormat="1" applyFont="1" applyBorder="1" applyAlignment="1">
      <alignment horizontal="right" vertical="top"/>
    </xf>
    <xf numFmtId="0" fontId="7" fillId="0" borderId="0" xfId="2" applyAlignment="1">
      <alignment horizontal="left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3" fontId="7" fillId="0" borderId="0" xfId="2" applyNumberFormat="1" applyAlignment="1">
      <alignment horizontal="left"/>
    </xf>
    <xf numFmtId="165" fontId="5" fillId="0" borderId="2" xfId="4" applyNumberFormat="1" applyFont="1" applyFill="1" applyBorder="1" applyAlignment="1">
      <alignment horizontal="right" vertical="top"/>
    </xf>
    <xf numFmtId="10" fontId="5" fillId="0" borderId="2" xfId="4" applyNumberFormat="1" applyFont="1" applyFill="1" applyBorder="1" applyAlignment="1">
      <alignment horizontal="right" vertical="top"/>
    </xf>
    <xf numFmtId="165" fontId="5" fillId="0" borderId="0" xfId="4" applyNumberFormat="1" applyFont="1" applyFill="1" applyAlignment="1">
      <alignment horizontal="right" vertical="top"/>
    </xf>
    <xf numFmtId="10" fontId="5" fillId="0" borderId="0" xfId="4" applyNumberFormat="1" applyFont="1" applyFill="1" applyAlignment="1">
      <alignment horizontal="right" vertical="top"/>
    </xf>
    <xf numFmtId="9" fontId="5" fillId="0" borderId="9" xfId="4" applyFont="1" applyFill="1" applyBorder="1" applyAlignment="1">
      <alignment horizontal="right" vertical="top"/>
    </xf>
    <xf numFmtId="9" fontId="5" fillId="0" borderId="5" xfId="4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165" fontId="5" fillId="0" borderId="2" xfId="4" applyNumberFormat="1" applyFont="1" applyFill="1" applyBorder="1" applyAlignment="1">
      <alignment horizontal="center" vertical="center"/>
    </xf>
    <xf numFmtId="165" fontId="5" fillId="0" borderId="0" xfId="4" applyNumberFormat="1" applyFont="1" applyFill="1" applyBorder="1" applyAlignment="1">
      <alignment horizontal="center" vertical="center"/>
    </xf>
    <xf numFmtId="165" fontId="5" fillId="0" borderId="5" xfId="1" applyNumberFormat="1" applyFont="1" applyBorder="1" applyAlignment="1">
      <alignment horizontal="center" vertical="top"/>
    </xf>
    <xf numFmtId="9" fontId="5" fillId="0" borderId="5" xfId="1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/>
    </xf>
    <xf numFmtId="0" fontId="1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/>
    </xf>
    <xf numFmtId="164" fontId="5" fillId="0" borderId="6" xfId="3" applyNumberFormat="1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 readingOrder="2"/>
    </xf>
    <xf numFmtId="164" fontId="5" fillId="0" borderId="6" xfId="3" applyNumberFormat="1" applyFont="1" applyBorder="1" applyAlignment="1">
      <alignment horizontal="center" vertical="center" readingOrder="2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64" fontId="5" fillId="0" borderId="7" xfId="3" applyNumberFormat="1" applyFont="1" applyBorder="1" applyAlignment="1">
      <alignment vertical="center" readingOrder="2"/>
    </xf>
    <xf numFmtId="164" fontId="5" fillId="0" borderId="8" xfId="3" applyNumberFormat="1" applyFont="1" applyBorder="1" applyAlignment="1">
      <alignment vertical="center" readingOrder="2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5">
    <cellStyle name="Comma 2" xfId="3" xr:uid="{7A6DC069-6BC6-4B4D-87BC-A02BC24B7968}"/>
    <cellStyle name="Normal" xfId="0" builtinId="0"/>
    <cellStyle name="Normal 2 2" xfId="2" xr:uid="{CBC684F9-7E3D-4DB2-BC43-72FAD130A293}"/>
    <cellStyle name="Percent" xfId="1" builtinId="5"/>
    <cellStyle name="Percent 2" xfId="4" xr:uid="{E7B726F6-0323-4520-B03C-99D94DE193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2698877</xdr:colOff>
      <xdr:row>47</xdr:row>
      <xdr:rowOff>54356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CDE05D-8889-7150-1FE9-7A4D422BA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7283248" y="0"/>
          <a:ext cx="7540752" cy="10658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E6" sqref="E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9"/>
      <c r="B1" s="49"/>
      <c r="C1" s="49"/>
    </row>
    <row r="2" spans="1:3" ht="21.75" customHeight="1" x14ac:dyDescent="0.2">
      <c r="A2" s="49"/>
      <c r="B2" s="49"/>
      <c r="C2" s="49"/>
    </row>
    <row r="3" spans="1:3" ht="21.75" customHeight="1" x14ac:dyDescent="0.2">
      <c r="A3" s="49"/>
      <c r="B3" s="49"/>
      <c r="C3" s="49"/>
    </row>
    <row r="4" spans="1:3" ht="7.35" customHeight="1" x14ac:dyDescent="0.2"/>
    <row r="5" spans="1:3" ht="123.6" customHeight="1" x14ac:dyDescent="0.2">
      <c r="B5" s="52"/>
    </row>
    <row r="6" spans="1:3" ht="123.6" customHeight="1" x14ac:dyDescent="0.2">
      <c r="B6" s="5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8"/>
  <sheetViews>
    <sheetView rightToLeft="1" view="pageBreakPreview" zoomScaleNormal="100" zoomScaleSheetLayoutView="100" workbookViewId="0">
      <selection activeCell="Z50" sqref="Z5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7.71093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ht="14.45" customHeight="1" x14ac:dyDescent="0.2">
      <c r="A4" s="1" t="s">
        <v>3</v>
      </c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4.45" customHeight="1" x14ac:dyDescent="0.2">
      <c r="A5" s="50" t="s">
        <v>5</v>
      </c>
      <c r="B5" s="50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14.45" customHeight="1" x14ac:dyDescent="0.2">
      <c r="F6" s="51" t="s">
        <v>7</v>
      </c>
      <c r="G6" s="51"/>
      <c r="H6" s="51"/>
      <c r="I6" s="51"/>
      <c r="J6" s="51"/>
      <c r="L6" s="51" t="s">
        <v>8</v>
      </c>
      <c r="M6" s="51"/>
      <c r="N6" s="51"/>
      <c r="O6" s="51"/>
      <c r="P6" s="51"/>
      <c r="Q6" s="51"/>
      <c r="R6" s="51"/>
      <c r="T6" s="51" t="s">
        <v>9</v>
      </c>
      <c r="U6" s="51"/>
      <c r="V6" s="51"/>
      <c r="W6" s="51"/>
      <c r="X6" s="51"/>
      <c r="Y6" s="51"/>
      <c r="Z6" s="51"/>
      <c r="AA6" s="51"/>
      <c r="AB6" s="51"/>
    </row>
    <row r="7" spans="1:28" ht="14.45" customHeight="1" x14ac:dyDescent="0.2">
      <c r="F7" s="3"/>
      <c r="G7" s="3"/>
      <c r="H7" s="3"/>
      <c r="I7" s="3"/>
      <c r="J7" s="3"/>
      <c r="L7" s="54" t="s">
        <v>10</v>
      </c>
      <c r="M7" s="54"/>
      <c r="N7" s="54"/>
      <c r="O7" s="3"/>
      <c r="P7" s="54" t="s">
        <v>11</v>
      </c>
      <c r="Q7" s="54"/>
      <c r="R7" s="5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1" t="s">
        <v>12</v>
      </c>
      <c r="B8" s="51"/>
      <c r="C8" s="51"/>
      <c r="E8" s="51" t="s">
        <v>13</v>
      </c>
      <c r="F8" s="5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5" t="s">
        <v>19</v>
      </c>
      <c r="B9" s="45"/>
      <c r="C9" s="45"/>
      <c r="E9" s="55">
        <v>6240000</v>
      </c>
      <c r="F9" s="55"/>
      <c r="H9" s="6">
        <v>91712982208</v>
      </c>
      <c r="J9" s="6">
        <v>89780589600</v>
      </c>
      <c r="L9" s="6">
        <v>5035169</v>
      </c>
      <c r="N9" s="6">
        <v>85630111266</v>
      </c>
      <c r="P9" s="6">
        <v>0</v>
      </c>
      <c r="R9" s="6">
        <v>0</v>
      </c>
      <c r="T9" s="6">
        <v>11275169</v>
      </c>
      <c r="V9" s="6">
        <v>17230</v>
      </c>
      <c r="X9" s="6">
        <v>177343093474</v>
      </c>
      <c r="Z9" s="6">
        <v>192769445788.745</v>
      </c>
      <c r="AB9" s="7">
        <v>2.71</v>
      </c>
    </row>
    <row r="10" spans="1:28" ht="21.75" customHeight="1" x14ac:dyDescent="0.2">
      <c r="A10" s="46" t="s">
        <v>20</v>
      </c>
      <c r="B10" s="46"/>
      <c r="C10" s="46"/>
      <c r="E10" s="53">
        <v>10666000</v>
      </c>
      <c r="F10" s="53"/>
      <c r="H10" s="9">
        <v>35825573026</v>
      </c>
      <c r="J10" s="9">
        <v>49742693554</v>
      </c>
      <c r="L10" s="9">
        <v>0</v>
      </c>
      <c r="N10" s="9">
        <v>0</v>
      </c>
      <c r="P10" s="9">
        <v>-5330000</v>
      </c>
      <c r="R10" s="9">
        <v>25597787937</v>
      </c>
      <c r="T10" s="9">
        <v>5336000</v>
      </c>
      <c r="V10" s="9">
        <v>5230</v>
      </c>
      <c r="X10" s="9">
        <v>17922863081</v>
      </c>
      <c r="Z10" s="9">
        <v>27691556725.599998</v>
      </c>
      <c r="AB10" s="10">
        <v>0.39</v>
      </c>
    </row>
    <row r="11" spans="1:28" ht="21.75" customHeight="1" x14ac:dyDescent="0.2">
      <c r="A11" s="46" t="s">
        <v>21</v>
      </c>
      <c r="B11" s="46"/>
      <c r="C11" s="46"/>
      <c r="E11" s="53">
        <v>19986764</v>
      </c>
      <c r="F11" s="53"/>
      <c r="H11" s="9">
        <v>39603305903</v>
      </c>
      <c r="J11" s="9">
        <v>70404545415.694</v>
      </c>
      <c r="L11" s="9">
        <v>0</v>
      </c>
      <c r="N11" s="9">
        <v>0</v>
      </c>
      <c r="P11" s="9">
        <v>0</v>
      </c>
      <c r="R11" s="9">
        <v>0</v>
      </c>
      <c r="T11" s="9">
        <v>19986764</v>
      </c>
      <c r="V11" s="9">
        <v>4350</v>
      </c>
      <c r="X11" s="9">
        <v>39603305903</v>
      </c>
      <c r="Z11" s="9">
        <v>86270358467.117996</v>
      </c>
      <c r="AB11" s="10">
        <v>1.21</v>
      </c>
    </row>
    <row r="12" spans="1:28" ht="21.75" customHeight="1" x14ac:dyDescent="0.2">
      <c r="A12" s="46" t="s">
        <v>22</v>
      </c>
      <c r="B12" s="46"/>
      <c r="C12" s="46"/>
      <c r="E12" s="53">
        <v>212292755</v>
      </c>
      <c r="F12" s="53"/>
      <c r="H12" s="9">
        <v>189640582625</v>
      </c>
      <c r="J12" s="9">
        <v>303127842353.53998</v>
      </c>
      <c r="L12" s="9">
        <v>0</v>
      </c>
      <c r="N12" s="9">
        <v>0</v>
      </c>
      <c r="P12" s="9">
        <v>0</v>
      </c>
      <c r="R12" s="9">
        <v>0</v>
      </c>
      <c r="T12" s="9">
        <v>212292755</v>
      </c>
      <c r="V12" s="9">
        <v>1507</v>
      </c>
      <c r="X12" s="9">
        <v>189640582625</v>
      </c>
      <c r="Z12" s="9">
        <v>317452160129.802</v>
      </c>
      <c r="AB12" s="10">
        <v>4.47</v>
      </c>
    </row>
    <row r="13" spans="1:28" ht="21.75" customHeight="1" x14ac:dyDescent="0.2">
      <c r="A13" s="46" t="s">
        <v>23</v>
      </c>
      <c r="B13" s="46"/>
      <c r="C13" s="46"/>
      <c r="E13" s="53">
        <v>43229031</v>
      </c>
      <c r="F13" s="53"/>
      <c r="H13" s="9">
        <v>150459217459</v>
      </c>
      <c r="J13" s="9">
        <v>157853123772.56201</v>
      </c>
      <c r="L13" s="9">
        <v>0</v>
      </c>
      <c r="N13" s="9">
        <v>0</v>
      </c>
      <c r="P13" s="9">
        <v>0</v>
      </c>
      <c r="R13" s="9">
        <v>0</v>
      </c>
      <c r="T13" s="9">
        <v>43229031</v>
      </c>
      <c r="V13" s="9">
        <v>3800</v>
      </c>
      <c r="X13" s="9">
        <v>150459217459</v>
      </c>
      <c r="Z13" s="9">
        <v>163000508243.40601</v>
      </c>
      <c r="AB13" s="10">
        <v>2.29</v>
      </c>
    </row>
    <row r="14" spans="1:28" ht="21.75" customHeight="1" x14ac:dyDescent="0.2">
      <c r="A14" s="46" t="s">
        <v>24</v>
      </c>
      <c r="B14" s="46"/>
      <c r="C14" s="46"/>
      <c r="E14" s="53">
        <v>750000</v>
      </c>
      <c r="F14" s="53"/>
      <c r="H14" s="9">
        <v>20393778956</v>
      </c>
      <c r="J14" s="9">
        <v>27498282375</v>
      </c>
      <c r="L14" s="9">
        <v>0</v>
      </c>
      <c r="N14" s="9">
        <v>0</v>
      </c>
      <c r="P14" s="9">
        <v>-375000</v>
      </c>
      <c r="R14" s="9">
        <v>13477557097</v>
      </c>
      <c r="T14" s="9">
        <v>375000</v>
      </c>
      <c r="V14" s="9">
        <v>35930</v>
      </c>
      <c r="X14" s="9">
        <v>10196889473</v>
      </c>
      <c r="Z14" s="9">
        <v>13369597912.5</v>
      </c>
      <c r="AB14" s="10">
        <v>0.19</v>
      </c>
    </row>
    <row r="15" spans="1:28" ht="21.75" customHeight="1" x14ac:dyDescent="0.2">
      <c r="A15" s="46" t="s">
        <v>25</v>
      </c>
      <c r="B15" s="46"/>
      <c r="C15" s="46"/>
      <c r="E15" s="53">
        <v>25363954</v>
      </c>
      <c r="F15" s="53"/>
      <c r="H15" s="9">
        <v>274673398878</v>
      </c>
      <c r="J15" s="9">
        <v>311578486068.47998</v>
      </c>
      <c r="L15" s="9">
        <v>0</v>
      </c>
      <c r="N15" s="9">
        <v>0</v>
      </c>
      <c r="P15" s="9">
        <v>0</v>
      </c>
      <c r="R15" s="9">
        <v>0</v>
      </c>
      <c r="T15" s="9">
        <v>25363954</v>
      </c>
      <c r="V15" s="9">
        <v>13720</v>
      </c>
      <c r="X15" s="9">
        <v>274673398878</v>
      </c>
      <c r="Z15" s="9">
        <v>345303459520.15802</v>
      </c>
      <c r="AB15" s="10">
        <v>4.8600000000000003</v>
      </c>
    </row>
    <row r="16" spans="1:28" ht="21.75" customHeight="1" x14ac:dyDescent="0.2">
      <c r="A16" s="46" t="s">
        <v>26</v>
      </c>
      <c r="B16" s="46"/>
      <c r="C16" s="46"/>
      <c r="E16" s="53">
        <v>21357837</v>
      </c>
      <c r="F16" s="53"/>
      <c r="H16" s="9">
        <v>214099818711</v>
      </c>
      <c r="J16" s="9">
        <v>311321364114.65302</v>
      </c>
      <c r="L16" s="9">
        <v>0</v>
      </c>
      <c r="N16" s="9">
        <v>0</v>
      </c>
      <c r="P16" s="9">
        <v>0</v>
      </c>
      <c r="R16" s="9">
        <v>0</v>
      </c>
      <c r="T16" s="9">
        <v>21357837</v>
      </c>
      <c r="V16" s="9">
        <v>15270</v>
      </c>
      <c r="X16" s="9">
        <v>214099818711</v>
      </c>
      <c r="Z16" s="9">
        <v>323613153848.24701</v>
      </c>
      <c r="AB16" s="10">
        <v>4.5599999999999996</v>
      </c>
    </row>
    <row r="17" spans="1:28" ht="21.75" customHeight="1" x14ac:dyDescent="0.2">
      <c r="A17" s="46" t="s">
        <v>27</v>
      </c>
      <c r="B17" s="46"/>
      <c r="C17" s="46"/>
      <c r="E17" s="53">
        <v>10000000</v>
      </c>
      <c r="F17" s="53"/>
      <c r="H17" s="9">
        <v>37705948473</v>
      </c>
      <c r="J17" s="9">
        <v>63207599000</v>
      </c>
      <c r="L17" s="9">
        <v>0</v>
      </c>
      <c r="N17" s="9">
        <v>0</v>
      </c>
      <c r="P17" s="9">
        <v>0</v>
      </c>
      <c r="R17" s="9">
        <v>0</v>
      </c>
      <c r="T17" s="9">
        <v>10000000</v>
      </c>
      <c r="V17" s="9">
        <v>6710</v>
      </c>
      <c r="X17" s="9">
        <v>37705948473</v>
      </c>
      <c r="Z17" s="9">
        <v>66581317000</v>
      </c>
      <c r="AB17" s="10">
        <v>0.94</v>
      </c>
    </row>
    <row r="18" spans="1:28" ht="21.75" customHeight="1" x14ac:dyDescent="0.2">
      <c r="A18" s="46" t="s">
        <v>28</v>
      </c>
      <c r="B18" s="46"/>
      <c r="C18" s="46"/>
      <c r="E18" s="53">
        <v>4472861</v>
      </c>
      <c r="F18" s="53"/>
      <c r="H18" s="9">
        <v>45108188452</v>
      </c>
      <c r="J18" s="9">
        <v>51750412246.920197</v>
      </c>
      <c r="L18" s="9">
        <v>0</v>
      </c>
      <c r="N18" s="9">
        <v>0</v>
      </c>
      <c r="P18" s="9">
        <v>0</v>
      </c>
      <c r="R18" s="9">
        <v>0</v>
      </c>
      <c r="T18" s="9">
        <v>4472861</v>
      </c>
      <c r="V18" s="9">
        <v>14990</v>
      </c>
      <c r="X18" s="9">
        <v>45108188452</v>
      </c>
      <c r="Z18" s="9">
        <v>66529903909.205299</v>
      </c>
      <c r="AB18" s="10">
        <v>0.94</v>
      </c>
    </row>
    <row r="19" spans="1:28" ht="21.75" customHeight="1" x14ac:dyDescent="0.2">
      <c r="A19" s="46" t="s">
        <v>29</v>
      </c>
      <c r="B19" s="46"/>
      <c r="C19" s="46"/>
      <c r="E19" s="53">
        <v>920000</v>
      </c>
      <c r="F19" s="53"/>
      <c r="H19" s="9">
        <v>59954374631</v>
      </c>
      <c r="J19" s="9">
        <v>50820497228</v>
      </c>
      <c r="L19" s="9">
        <v>0</v>
      </c>
      <c r="N19" s="9">
        <v>0</v>
      </c>
      <c r="P19" s="9">
        <v>0</v>
      </c>
      <c r="R19" s="9">
        <v>0</v>
      </c>
      <c r="T19" s="9">
        <v>920000</v>
      </c>
      <c r="V19" s="9">
        <v>65370</v>
      </c>
      <c r="X19" s="9">
        <v>59954374631</v>
      </c>
      <c r="Z19" s="9">
        <v>59675514708</v>
      </c>
      <c r="AB19" s="10">
        <v>0.84</v>
      </c>
    </row>
    <row r="20" spans="1:28" ht="21.75" customHeight="1" x14ac:dyDescent="0.2">
      <c r="A20" s="46" t="s">
        <v>30</v>
      </c>
      <c r="B20" s="46"/>
      <c r="C20" s="46"/>
      <c r="E20" s="53">
        <v>2068232</v>
      </c>
      <c r="F20" s="53"/>
      <c r="H20" s="9">
        <v>72507641853</v>
      </c>
      <c r="J20" s="9">
        <v>122129074160.746</v>
      </c>
      <c r="L20" s="9">
        <v>0</v>
      </c>
      <c r="N20" s="9">
        <v>0</v>
      </c>
      <c r="P20" s="9">
        <v>0</v>
      </c>
      <c r="R20" s="9">
        <v>0</v>
      </c>
      <c r="T20" s="9">
        <v>2068232</v>
      </c>
      <c r="V20" s="9">
        <v>61080</v>
      </c>
      <c r="X20" s="9">
        <v>72507641853</v>
      </c>
      <c r="Z20" s="9">
        <v>125351098130.371</v>
      </c>
      <c r="AB20" s="10">
        <v>1.76</v>
      </c>
    </row>
    <row r="21" spans="1:28" ht="21.75" customHeight="1" x14ac:dyDescent="0.2">
      <c r="A21" s="46" t="s">
        <v>31</v>
      </c>
      <c r="B21" s="46"/>
      <c r="C21" s="46"/>
      <c r="E21" s="53">
        <v>9879616</v>
      </c>
      <c r="F21" s="53"/>
      <c r="H21" s="9">
        <v>139848148940</v>
      </c>
      <c r="J21" s="9">
        <v>131657601412.53799</v>
      </c>
      <c r="L21" s="9">
        <v>0</v>
      </c>
      <c r="N21" s="9">
        <v>0</v>
      </c>
      <c r="P21" s="9">
        <v>-9879616</v>
      </c>
      <c r="R21" s="9">
        <v>117189343525</v>
      </c>
      <c r="T21" s="9">
        <v>0</v>
      </c>
      <c r="V21" s="9">
        <v>0</v>
      </c>
      <c r="X21" s="9">
        <v>0</v>
      </c>
      <c r="Z21" s="9">
        <v>0</v>
      </c>
      <c r="AB21" s="10">
        <v>0</v>
      </c>
    </row>
    <row r="22" spans="1:28" ht="21.75" customHeight="1" x14ac:dyDescent="0.2">
      <c r="A22" s="46" t="s">
        <v>32</v>
      </c>
      <c r="B22" s="46"/>
      <c r="C22" s="46"/>
      <c r="E22" s="53">
        <v>6600000</v>
      </c>
      <c r="F22" s="53"/>
      <c r="H22" s="9">
        <v>95908908293</v>
      </c>
      <c r="J22" s="9">
        <v>185401680420</v>
      </c>
      <c r="L22" s="9">
        <v>0</v>
      </c>
      <c r="N22" s="9">
        <v>0</v>
      </c>
      <c r="P22" s="9">
        <v>0</v>
      </c>
      <c r="R22" s="9">
        <v>0</v>
      </c>
      <c r="T22" s="9">
        <v>6600000</v>
      </c>
      <c r="V22" s="9">
        <v>35090</v>
      </c>
      <c r="X22" s="9">
        <v>95908908293</v>
      </c>
      <c r="Z22" s="9">
        <v>229803778380</v>
      </c>
      <c r="AB22" s="10">
        <v>3.24</v>
      </c>
    </row>
    <row r="23" spans="1:28" ht="21.75" customHeight="1" x14ac:dyDescent="0.2">
      <c r="A23" s="46" t="s">
        <v>33</v>
      </c>
      <c r="B23" s="46"/>
      <c r="C23" s="46"/>
      <c r="E23" s="53">
        <v>1664000</v>
      </c>
      <c r="F23" s="53"/>
      <c r="H23" s="9">
        <v>59839143918</v>
      </c>
      <c r="J23" s="9">
        <v>84472183244.800003</v>
      </c>
      <c r="L23" s="9">
        <v>0</v>
      </c>
      <c r="N23" s="9">
        <v>0</v>
      </c>
      <c r="P23" s="9">
        <v>0</v>
      </c>
      <c r="R23" s="9">
        <v>0</v>
      </c>
      <c r="T23" s="9">
        <v>1664000</v>
      </c>
      <c r="V23" s="9">
        <v>42770</v>
      </c>
      <c r="X23" s="9">
        <v>59839143918</v>
      </c>
      <c r="Z23" s="9">
        <v>70619141465.600006</v>
      </c>
      <c r="AB23" s="10">
        <v>0.99</v>
      </c>
    </row>
    <row r="24" spans="1:28" ht="21.75" customHeight="1" x14ac:dyDescent="0.2">
      <c r="A24" s="46" t="s">
        <v>34</v>
      </c>
      <c r="B24" s="46"/>
      <c r="C24" s="46"/>
      <c r="E24" s="53">
        <v>1214953</v>
      </c>
      <c r="F24" s="53"/>
      <c r="H24" s="9">
        <v>89873842437</v>
      </c>
      <c r="J24" s="9">
        <v>84413410159.966202</v>
      </c>
      <c r="L24" s="9">
        <v>0</v>
      </c>
      <c r="N24" s="9">
        <v>0</v>
      </c>
      <c r="P24" s="9">
        <v>0</v>
      </c>
      <c r="R24" s="9">
        <v>0</v>
      </c>
      <c r="T24" s="9">
        <v>1214953</v>
      </c>
      <c r="V24" s="9">
        <v>70000</v>
      </c>
      <c r="X24" s="9">
        <v>89873842437</v>
      </c>
      <c r="Z24" s="9">
        <v>84389298931.699997</v>
      </c>
      <c r="AB24" s="10">
        <v>1.19</v>
      </c>
    </row>
    <row r="25" spans="1:28" ht="21.75" customHeight="1" x14ac:dyDescent="0.2">
      <c r="A25" s="46" t="s">
        <v>35</v>
      </c>
      <c r="B25" s="46"/>
      <c r="C25" s="46"/>
      <c r="E25" s="53">
        <v>2787044</v>
      </c>
      <c r="F25" s="53"/>
      <c r="H25" s="9">
        <v>22246104047</v>
      </c>
      <c r="J25" s="9">
        <v>36393981972.420799</v>
      </c>
      <c r="L25" s="9">
        <v>0</v>
      </c>
      <c r="N25" s="9">
        <v>0</v>
      </c>
      <c r="P25" s="9">
        <v>0</v>
      </c>
      <c r="R25" s="9">
        <v>0</v>
      </c>
      <c r="T25" s="9">
        <v>2787044</v>
      </c>
      <c r="V25" s="9">
        <v>13820</v>
      </c>
      <c r="X25" s="9">
        <v>22246104047</v>
      </c>
      <c r="Z25" s="9">
        <v>38219212071.341599</v>
      </c>
      <c r="AB25" s="10">
        <v>0.54</v>
      </c>
    </row>
    <row r="26" spans="1:28" ht="21.75" customHeight="1" x14ac:dyDescent="0.2">
      <c r="A26" s="46" t="s">
        <v>36</v>
      </c>
      <c r="B26" s="46"/>
      <c r="C26" s="46"/>
      <c r="E26" s="53">
        <v>11847201</v>
      </c>
      <c r="F26" s="53"/>
      <c r="H26" s="9">
        <v>90102375697</v>
      </c>
      <c r="J26" s="9">
        <v>115205096935.446</v>
      </c>
      <c r="L26" s="9">
        <v>0</v>
      </c>
      <c r="N26" s="9">
        <v>0</v>
      </c>
      <c r="P26" s="9">
        <v>0</v>
      </c>
      <c r="R26" s="9">
        <v>0</v>
      </c>
      <c r="T26" s="9">
        <v>11847201</v>
      </c>
      <c r="V26" s="9">
        <v>11260</v>
      </c>
      <c r="X26" s="9">
        <v>90102375697</v>
      </c>
      <c r="Z26" s="9">
        <v>132368305254.39999</v>
      </c>
      <c r="AB26" s="10">
        <v>1.86</v>
      </c>
    </row>
    <row r="27" spans="1:28" ht="21.75" customHeight="1" x14ac:dyDescent="0.2">
      <c r="A27" s="46" t="s">
        <v>37</v>
      </c>
      <c r="B27" s="46"/>
      <c r="C27" s="46"/>
      <c r="E27" s="53">
        <v>26296215</v>
      </c>
      <c r="F27" s="53"/>
      <c r="H27" s="9">
        <v>82605620214</v>
      </c>
      <c r="J27" s="9">
        <v>69328955550.638901</v>
      </c>
      <c r="L27" s="9">
        <v>0</v>
      </c>
      <c r="N27" s="9">
        <v>0</v>
      </c>
      <c r="P27" s="9">
        <v>0</v>
      </c>
      <c r="R27" s="9">
        <v>0</v>
      </c>
      <c r="T27" s="9">
        <v>26296215</v>
      </c>
      <c r="V27" s="9">
        <v>2906</v>
      </c>
      <c r="X27" s="9">
        <v>82605620214</v>
      </c>
      <c r="Z27" s="9">
        <v>75826098919.893295</v>
      </c>
      <c r="AB27" s="10">
        <v>1.07</v>
      </c>
    </row>
    <row r="28" spans="1:28" ht="21.75" customHeight="1" x14ac:dyDescent="0.2">
      <c r="A28" s="46" t="s">
        <v>38</v>
      </c>
      <c r="B28" s="46"/>
      <c r="C28" s="46"/>
      <c r="E28" s="53">
        <v>2464657</v>
      </c>
      <c r="F28" s="53"/>
      <c r="H28" s="9">
        <v>11673288831</v>
      </c>
      <c r="J28" s="9">
        <v>16434466953.340799</v>
      </c>
      <c r="L28" s="9">
        <v>0</v>
      </c>
      <c r="N28" s="9">
        <v>0</v>
      </c>
      <c r="P28" s="9">
        <v>0</v>
      </c>
      <c r="R28" s="9">
        <v>0</v>
      </c>
      <c r="T28" s="9">
        <v>2464657</v>
      </c>
      <c r="V28" s="9">
        <v>7660</v>
      </c>
      <c r="X28" s="9">
        <v>11673288831</v>
      </c>
      <c r="Z28" s="9">
        <v>18733335842.6474</v>
      </c>
      <c r="AB28" s="10">
        <v>0.26</v>
      </c>
    </row>
    <row r="29" spans="1:28" ht="21.75" customHeight="1" x14ac:dyDescent="0.2">
      <c r="A29" s="46" t="s">
        <v>39</v>
      </c>
      <c r="B29" s="46"/>
      <c r="C29" s="46"/>
      <c r="E29" s="53">
        <v>1125000</v>
      </c>
      <c r="F29" s="53"/>
      <c r="H29" s="9">
        <v>20641933350</v>
      </c>
      <c r="J29" s="9">
        <v>32015591550</v>
      </c>
      <c r="L29" s="9">
        <v>0</v>
      </c>
      <c r="N29" s="9">
        <v>0</v>
      </c>
      <c r="P29" s="9">
        <v>0</v>
      </c>
      <c r="R29" s="9">
        <v>0</v>
      </c>
      <c r="T29" s="9">
        <v>1125000</v>
      </c>
      <c r="V29" s="9">
        <v>32220</v>
      </c>
      <c r="X29" s="9">
        <v>20641933350</v>
      </c>
      <c r="Z29" s="9">
        <v>35967306825</v>
      </c>
      <c r="AB29" s="10">
        <v>0.51</v>
      </c>
    </row>
    <row r="30" spans="1:28" ht="21.75" customHeight="1" x14ac:dyDescent="0.2">
      <c r="A30" s="46" t="s">
        <v>40</v>
      </c>
      <c r="B30" s="46"/>
      <c r="C30" s="46"/>
      <c r="E30" s="53">
        <v>6817657</v>
      </c>
      <c r="F30" s="53"/>
      <c r="H30" s="9">
        <v>100858620471</v>
      </c>
      <c r="J30" s="9">
        <v>130360711974.485</v>
      </c>
      <c r="L30" s="9">
        <v>300000</v>
      </c>
      <c r="N30" s="9">
        <v>6634495328</v>
      </c>
      <c r="P30" s="9">
        <v>0</v>
      </c>
      <c r="R30" s="9">
        <v>0</v>
      </c>
      <c r="T30" s="9">
        <v>7117657</v>
      </c>
      <c r="V30" s="9">
        <v>27440</v>
      </c>
      <c r="X30" s="9">
        <v>107493115799</v>
      </c>
      <c r="Z30" s="9">
        <v>193798773312.54199</v>
      </c>
      <c r="AB30" s="10">
        <v>2.73</v>
      </c>
    </row>
    <row r="31" spans="1:28" ht="21.75" customHeight="1" x14ac:dyDescent="0.2">
      <c r="A31" s="46" t="s">
        <v>41</v>
      </c>
      <c r="B31" s="46"/>
      <c r="C31" s="46"/>
      <c r="E31" s="53">
        <v>9247958</v>
      </c>
      <c r="F31" s="53"/>
      <c r="H31" s="9">
        <v>201279010126</v>
      </c>
      <c r="J31" s="9">
        <v>191421190998.008</v>
      </c>
      <c r="L31" s="9">
        <v>900000</v>
      </c>
      <c r="N31" s="9">
        <v>21450565658</v>
      </c>
      <c r="P31" s="9">
        <v>0</v>
      </c>
      <c r="R31" s="9">
        <v>0</v>
      </c>
      <c r="T31" s="9">
        <v>10147958</v>
      </c>
      <c r="V31" s="9">
        <v>26180</v>
      </c>
      <c r="X31" s="9">
        <v>222729575784</v>
      </c>
      <c r="Z31" s="9">
        <v>263619883972.39899</v>
      </c>
      <c r="AB31" s="10">
        <v>3.71</v>
      </c>
    </row>
    <row r="32" spans="1:28" ht="21.75" customHeight="1" x14ac:dyDescent="0.2">
      <c r="A32" s="46" t="s">
        <v>42</v>
      </c>
      <c r="B32" s="46"/>
      <c r="C32" s="46"/>
      <c r="E32" s="53">
        <v>4688080</v>
      </c>
      <c r="F32" s="53"/>
      <c r="H32" s="9">
        <v>139408079355</v>
      </c>
      <c r="J32" s="9">
        <v>161372369202.104</v>
      </c>
      <c r="L32" s="9">
        <v>0</v>
      </c>
      <c r="N32" s="9">
        <v>0</v>
      </c>
      <c r="P32" s="9">
        <v>0</v>
      </c>
      <c r="R32" s="9">
        <v>0</v>
      </c>
      <c r="T32" s="9">
        <v>4688080</v>
      </c>
      <c r="V32" s="9">
        <v>39550</v>
      </c>
      <c r="X32" s="9">
        <v>139408079355</v>
      </c>
      <c r="Z32" s="9">
        <v>183980317150.28</v>
      </c>
      <c r="AB32" s="10">
        <v>2.59</v>
      </c>
    </row>
    <row r="33" spans="1:28" ht="21.75" customHeight="1" x14ac:dyDescent="0.2">
      <c r="A33" s="46" t="s">
        <v>43</v>
      </c>
      <c r="B33" s="46"/>
      <c r="C33" s="46"/>
      <c r="E33" s="53">
        <v>700000</v>
      </c>
      <c r="F33" s="53"/>
      <c r="H33" s="9">
        <v>7213164776</v>
      </c>
      <c r="J33" s="9">
        <v>11967768470</v>
      </c>
      <c r="L33" s="9">
        <v>100000</v>
      </c>
      <c r="N33" s="9">
        <v>1932133521</v>
      </c>
      <c r="P33" s="9">
        <v>0</v>
      </c>
      <c r="R33" s="9">
        <v>0</v>
      </c>
      <c r="T33" s="9">
        <v>800000</v>
      </c>
      <c r="V33" s="9">
        <v>21760</v>
      </c>
      <c r="X33" s="9">
        <v>9145298297</v>
      </c>
      <c r="Z33" s="9">
        <v>17273436160</v>
      </c>
      <c r="AB33" s="10">
        <v>0.24</v>
      </c>
    </row>
    <row r="34" spans="1:28" ht="21.75" customHeight="1" x14ac:dyDescent="0.2">
      <c r="A34" s="46" t="s">
        <v>44</v>
      </c>
      <c r="B34" s="46"/>
      <c r="C34" s="46"/>
      <c r="E34" s="53">
        <v>1875000</v>
      </c>
      <c r="F34" s="53"/>
      <c r="H34" s="9">
        <v>28913746342</v>
      </c>
      <c r="J34" s="9">
        <v>28465745625</v>
      </c>
      <c r="L34" s="9">
        <v>30000</v>
      </c>
      <c r="N34" s="9">
        <v>601285606</v>
      </c>
      <c r="P34" s="9">
        <v>0</v>
      </c>
      <c r="R34" s="9">
        <v>0</v>
      </c>
      <c r="T34" s="9">
        <v>1905000</v>
      </c>
      <c r="V34" s="9">
        <v>27600</v>
      </c>
      <c r="X34" s="9">
        <v>29515031948</v>
      </c>
      <c r="Z34" s="9">
        <v>52171572060</v>
      </c>
      <c r="AB34" s="10">
        <v>0.73</v>
      </c>
    </row>
    <row r="35" spans="1:28" ht="21.75" customHeight="1" x14ac:dyDescent="0.2">
      <c r="A35" s="46" t="s">
        <v>45</v>
      </c>
      <c r="B35" s="46"/>
      <c r="C35" s="46"/>
      <c r="E35" s="53">
        <v>10250000</v>
      </c>
      <c r="F35" s="53"/>
      <c r="H35" s="9">
        <v>55478779996</v>
      </c>
      <c r="J35" s="9">
        <v>108827212250</v>
      </c>
      <c r="L35" s="9">
        <v>0</v>
      </c>
      <c r="N35" s="9">
        <v>0</v>
      </c>
      <c r="P35" s="9">
        <v>-10250000</v>
      </c>
      <c r="R35" s="9">
        <v>116461442452</v>
      </c>
      <c r="T35" s="9">
        <v>0</v>
      </c>
      <c r="V35" s="9">
        <v>0</v>
      </c>
      <c r="X35" s="9">
        <v>0</v>
      </c>
      <c r="Z35" s="9">
        <v>0</v>
      </c>
      <c r="AB35" s="10">
        <v>0</v>
      </c>
    </row>
    <row r="36" spans="1:28" ht="21.75" customHeight="1" x14ac:dyDescent="0.2">
      <c r="A36" s="46" t="s">
        <v>46</v>
      </c>
      <c r="B36" s="46"/>
      <c r="C36" s="46"/>
      <c r="E36" s="53">
        <v>4615365</v>
      </c>
      <c r="F36" s="53"/>
      <c r="H36" s="9">
        <v>36049933048</v>
      </c>
      <c r="J36" s="9">
        <v>38789959295.818497</v>
      </c>
      <c r="L36" s="9">
        <v>0</v>
      </c>
      <c r="N36" s="9">
        <v>0</v>
      </c>
      <c r="P36" s="9">
        <v>0</v>
      </c>
      <c r="R36" s="9">
        <v>0</v>
      </c>
      <c r="T36" s="9">
        <v>4615365</v>
      </c>
      <c r="V36" s="9">
        <v>9000</v>
      </c>
      <c r="X36" s="9">
        <v>36049933048</v>
      </c>
      <c r="Z36" s="9">
        <v>41217194056.949997</v>
      </c>
      <c r="AB36" s="10">
        <v>0.57999999999999996</v>
      </c>
    </row>
    <row r="37" spans="1:28" ht="21.75" customHeight="1" x14ac:dyDescent="0.2">
      <c r="A37" s="46" t="s">
        <v>47</v>
      </c>
      <c r="B37" s="46"/>
      <c r="C37" s="46"/>
      <c r="E37" s="53">
        <v>8942001</v>
      </c>
      <c r="F37" s="53"/>
      <c r="H37" s="9">
        <v>34501330804</v>
      </c>
      <c r="J37" s="9">
        <v>142853357249.547</v>
      </c>
      <c r="L37" s="9">
        <v>0</v>
      </c>
      <c r="N37" s="9">
        <v>0</v>
      </c>
      <c r="P37" s="9">
        <v>0</v>
      </c>
      <c r="R37" s="9">
        <v>0</v>
      </c>
      <c r="T37" s="9">
        <v>8942001</v>
      </c>
      <c r="V37" s="9">
        <v>23560</v>
      </c>
      <c r="X37" s="9">
        <v>34501330804</v>
      </c>
      <c r="Z37" s="9">
        <v>209045037068.28101</v>
      </c>
      <c r="AB37" s="10">
        <v>2.94</v>
      </c>
    </row>
    <row r="38" spans="1:28" ht="21.75" customHeight="1" x14ac:dyDescent="0.2">
      <c r="A38" s="46" t="s">
        <v>48</v>
      </c>
      <c r="B38" s="46"/>
      <c r="C38" s="46"/>
      <c r="E38" s="53">
        <v>33200000</v>
      </c>
      <c r="F38" s="53"/>
      <c r="H38" s="9">
        <v>55273014440</v>
      </c>
      <c r="J38" s="9">
        <v>116619508560</v>
      </c>
      <c r="L38" s="9">
        <v>11344613</v>
      </c>
      <c r="N38" s="9">
        <v>43481487012</v>
      </c>
      <c r="P38" s="9">
        <v>0</v>
      </c>
      <c r="R38" s="9">
        <v>0</v>
      </c>
      <c r="T38" s="9">
        <v>44544613</v>
      </c>
      <c r="V38" s="9">
        <v>3530</v>
      </c>
      <c r="X38" s="9">
        <v>98754501452</v>
      </c>
      <c r="Z38" s="9">
        <v>156026999489.53</v>
      </c>
      <c r="AB38" s="10">
        <v>2.2000000000000002</v>
      </c>
    </row>
    <row r="39" spans="1:28" ht="21.75" customHeight="1" x14ac:dyDescent="0.2">
      <c r="A39" s="46" t="s">
        <v>49</v>
      </c>
      <c r="B39" s="46"/>
      <c r="C39" s="46"/>
      <c r="E39" s="53">
        <v>6220649</v>
      </c>
      <c r="F39" s="53"/>
      <c r="H39" s="9">
        <v>48963660372</v>
      </c>
      <c r="J39" s="9">
        <v>160548373597.81201</v>
      </c>
      <c r="L39" s="9">
        <v>700000</v>
      </c>
      <c r="N39" s="9">
        <v>20606750488</v>
      </c>
      <c r="P39" s="9">
        <v>0</v>
      </c>
      <c r="R39" s="9">
        <v>0</v>
      </c>
      <c r="T39" s="9">
        <v>6920649</v>
      </c>
      <c r="V39" s="9">
        <v>32470</v>
      </c>
      <c r="X39" s="9">
        <v>69570410860</v>
      </c>
      <c r="Z39" s="9">
        <v>222976437883.478</v>
      </c>
      <c r="AB39" s="10">
        <v>3.14</v>
      </c>
    </row>
    <row r="40" spans="1:28" ht="21.75" customHeight="1" x14ac:dyDescent="0.2">
      <c r="A40" s="46" t="s">
        <v>50</v>
      </c>
      <c r="B40" s="46"/>
      <c r="C40" s="46"/>
      <c r="E40" s="53">
        <v>4102963</v>
      </c>
      <c r="F40" s="53"/>
      <c r="H40" s="9">
        <v>51888727727</v>
      </c>
      <c r="J40" s="9">
        <v>121893138054.539</v>
      </c>
      <c r="L40" s="9">
        <v>1114830</v>
      </c>
      <c r="N40" s="9">
        <v>49947770134</v>
      </c>
      <c r="P40" s="9">
        <v>0</v>
      </c>
      <c r="R40" s="9">
        <v>0</v>
      </c>
      <c r="T40" s="9">
        <v>5217793</v>
      </c>
      <c r="V40" s="9">
        <v>43220</v>
      </c>
      <c r="X40" s="9">
        <v>101836497861</v>
      </c>
      <c r="Z40" s="9">
        <v>223769797865.95401</v>
      </c>
      <c r="AB40" s="10">
        <v>3.15</v>
      </c>
    </row>
    <row r="41" spans="1:28" ht="21.75" customHeight="1" x14ac:dyDescent="0.2">
      <c r="A41" s="46" t="s">
        <v>51</v>
      </c>
      <c r="B41" s="46"/>
      <c r="C41" s="46"/>
      <c r="E41" s="53">
        <v>5675000</v>
      </c>
      <c r="F41" s="53"/>
      <c r="H41" s="9">
        <v>98437259505</v>
      </c>
      <c r="J41" s="9">
        <v>133457834325</v>
      </c>
      <c r="L41" s="9">
        <v>0</v>
      </c>
      <c r="N41" s="9">
        <v>0</v>
      </c>
      <c r="P41" s="9">
        <v>-5675000</v>
      </c>
      <c r="R41" s="9">
        <v>155878562221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46" t="s">
        <v>52</v>
      </c>
      <c r="B42" s="46"/>
      <c r="C42" s="46"/>
      <c r="E42" s="53">
        <v>1240000</v>
      </c>
      <c r="F42" s="53"/>
      <c r="H42" s="9">
        <v>9916794222</v>
      </c>
      <c r="J42" s="9">
        <v>25125070216</v>
      </c>
      <c r="L42" s="9">
        <v>1370000</v>
      </c>
      <c r="N42" s="9">
        <v>30192112641</v>
      </c>
      <c r="P42" s="9">
        <v>0</v>
      </c>
      <c r="R42" s="9">
        <v>0</v>
      </c>
      <c r="T42" s="9">
        <v>2610000</v>
      </c>
      <c r="V42" s="9">
        <v>20970</v>
      </c>
      <c r="X42" s="9">
        <v>40108906863</v>
      </c>
      <c r="Z42" s="9">
        <v>54308623959</v>
      </c>
      <c r="AB42" s="10">
        <v>0.76</v>
      </c>
    </row>
    <row r="43" spans="1:28" ht="21.75" customHeight="1" x14ac:dyDescent="0.2">
      <c r="A43" s="46" t="s">
        <v>53</v>
      </c>
      <c r="B43" s="46"/>
      <c r="C43" s="46"/>
      <c r="E43" s="53">
        <v>418969</v>
      </c>
      <c r="F43" s="53"/>
      <c r="H43" s="9">
        <v>24927223069</v>
      </c>
      <c r="J43" s="9">
        <v>29017979800.174</v>
      </c>
      <c r="L43" s="9">
        <v>0</v>
      </c>
      <c r="N43" s="9">
        <v>0</v>
      </c>
      <c r="P43" s="9">
        <v>-418969</v>
      </c>
      <c r="R43" s="9">
        <v>34418317393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46" t="s">
        <v>54</v>
      </c>
      <c r="B44" s="46"/>
      <c r="C44" s="46"/>
      <c r="E44" s="53">
        <v>75000</v>
      </c>
      <c r="F44" s="53"/>
      <c r="H44" s="9">
        <v>12994266232</v>
      </c>
      <c r="J44" s="9">
        <v>25913131050</v>
      </c>
      <c r="L44" s="9">
        <v>0</v>
      </c>
      <c r="N44" s="9">
        <v>0</v>
      </c>
      <c r="P44" s="9">
        <v>0</v>
      </c>
      <c r="R44" s="9">
        <v>0</v>
      </c>
      <c r="T44" s="9">
        <v>75000</v>
      </c>
      <c r="V44" s="9">
        <v>474900</v>
      </c>
      <c r="X44" s="9">
        <v>12994266232</v>
      </c>
      <c r="Z44" s="9">
        <v>35342176725</v>
      </c>
      <c r="AB44" s="10">
        <v>0.5</v>
      </c>
    </row>
    <row r="45" spans="1:28" ht="21.75" customHeight="1" x14ac:dyDescent="0.2">
      <c r="A45" s="46" t="s">
        <v>55</v>
      </c>
      <c r="B45" s="46"/>
      <c r="C45" s="46"/>
      <c r="E45" s="53">
        <v>1339365</v>
      </c>
      <c r="F45" s="53"/>
      <c r="H45" s="9">
        <v>16284386967</v>
      </c>
      <c r="J45" s="9">
        <v>94492732477.904999</v>
      </c>
      <c r="L45" s="9">
        <v>0</v>
      </c>
      <c r="N45" s="9">
        <v>0</v>
      </c>
      <c r="P45" s="9">
        <v>0</v>
      </c>
      <c r="R45" s="9">
        <v>0</v>
      </c>
      <c r="T45" s="9">
        <v>1339365</v>
      </c>
      <c r="V45" s="9">
        <v>93980</v>
      </c>
      <c r="X45" s="9">
        <v>16284386967</v>
      </c>
      <c r="Z45" s="9">
        <v>124900520369.52901</v>
      </c>
      <c r="AB45" s="10">
        <v>1.76</v>
      </c>
    </row>
    <row r="46" spans="1:28" ht="21.75" customHeight="1" x14ac:dyDescent="0.2">
      <c r="A46" s="46" t="s">
        <v>56</v>
      </c>
      <c r="B46" s="46"/>
      <c r="C46" s="46"/>
      <c r="E46" s="53">
        <v>1450000</v>
      </c>
      <c r="F46" s="53"/>
      <c r="H46" s="9">
        <v>22148912569</v>
      </c>
      <c r="J46" s="9">
        <v>26732746070</v>
      </c>
      <c r="L46" s="9">
        <v>0</v>
      </c>
      <c r="N46" s="9">
        <v>0</v>
      </c>
      <c r="P46" s="9">
        <v>-1450000</v>
      </c>
      <c r="R46" s="9">
        <v>27332717817</v>
      </c>
      <c r="T46" s="9">
        <v>0</v>
      </c>
      <c r="V46" s="9">
        <v>0</v>
      </c>
      <c r="X46" s="9">
        <v>0</v>
      </c>
      <c r="Z46" s="9">
        <v>0</v>
      </c>
      <c r="AB46" s="10">
        <v>0</v>
      </c>
    </row>
    <row r="47" spans="1:28" ht="21.75" customHeight="1" x14ac:dyDescent="0.2">
      <c r="A47" s="46" t="s">
        <v>57</v>
      </c>
      <c r="B47" s="46"/>
      <c r="C47" s="46"/>
      <c r="E47" s="53">
        <v>1725439</v>
      </c>
      <c r="F47" s="53"/>
      <c r="H47" s="9">
        <v>15913919935</v>
      </c>
      <c r="J47" s="9">
        <v>139467776502.93399</v>
      </c>
      <c r="L47" s="9">
        <v>0</v>
      </c>
      <c r="N47" s="9">
        <v>0</v>
      </c>
      <c r="P47" s="9">
        <v>0</v>
      </c>
      <c r="R47" s="9">
        <v>0</v>
      </c>
      <c r="T47" s="9">
        <v>1725439</v>
      </c>
      <c r="V47" s="9">
        <v>132700</v>
      </c>
      <c r="X47" s="9">
        <v>15913919935</v>
      </c>
      <c r="Z47" s="9">
        <v>227195850011.53101</v>
      </c>
      <c r="AB47" s="10">
        <v>3.2</v>
      </c>
    </row>
    <row r="48" spans="1:28" ht="21.75" customHeight="1" x14ac:dyDescent="0.2">
      <c r="A48" s="46" t="s">
        <v>58</v>
      </c>
      <c r="B48" s="46"/>
      <c r="C48" s="46"/>
      <c r="E48" s="53">
        <v>51948679</v>
      </c>
      <c r="F48" s="53"/>
      <c r="H48" s="9">
        <v>225220992495</v>
      </c>
      <c r="J48" s="9">
        <v>283509136412.315</v>
      </c>
      <c r="L48" s="9">
        <v>0</v>
      </c>
      <c r="N48" s="9">
        <v>0</v>
      </c>
      <c r="P48" s="9">
        <v>-17000000</v>
      </c>
      <c r="R48" s="9">
        <v>87326482427</v>
      </c>
      <c r="T48" s="9">
        <v>34948679</v>
      </c>
      <c r="V48" s="9">
        <v>5450</v>
      </c>
      <c r="X48" s="9">
        <v>151518312339</v>
      </c>
      <c r="Z48" s="9">
        <v>188997965126.74899</v>
      </c>
      <c r="AB48" s="10">
        <v>2.66</v>
      </c>
    </row>
    <row r="49" spans="1:28" ht="21.75" customHeight="1" x14ac:dyDescent="0.2">
      <c r="A49" s="46" t="s">
        <v>59</v>
      </c>
      <c r="B49" s="46"/>
      <c r="C49" s="46"/>
      <c r="E49" s="53">
        <v>2800000</v>
      </c>
      <c r="F49" s="53"/>
      <c r="H49" s="9">
        <v>22571281577</v>
      </c>
      <c r="J49" s="9">
        <v>24116130080</v>
      </c>
      <c r="L49" s="9">
        <v>300000</v>
      </c>
      <c r="N49" s="9">
        <v>2656003950</v>
      </c>
      <c r="P49" s="9">
        <v>0</v>
      </c>
      <c r="R49" s="9">
        <v>0</v>
      </c>
      <c r="T49" s="9">
        <v>3100000</v>
      </c>
      <c r="V49" s="9">
        <v>8850</v>
      </c>
      <c r="X49" s="9">
        <v>25227285527</v>
      </c>
      <c r="Z49" s="9">
        <v>27222927450</v>
      </c>
      <c r="AB49" s="10">
        <v>0.38</v>
      </c>
    </row>
    <row r="50" spans="1:28" ht="21.75" customHeight="1" x14ac:dyDescent="0.2">
      <c r="A50" s="46" t="s">
        <v>60</v>
      </c>
      <c r="B50" s="46"/>
      <c r="C50" s="46"/>
      <c r="E50" s="53">
        <v>8821</v>
      </c>
      <c r="F50" s="53"/>
      <c r="H50" s="9">
        <v>216976231419</v>
      </c>
      <c r="J50" s="9">
        <v>279570586392</v>
      </c>
      <c r="L50" s="9">
        <v>0</v>
      </c>
      <c r="N50" s="9">
        <v>0</v>
      </c>
      <c r="P50" s="9">
        <v>0</v>
      </c>
      <c r="R50" s="9">
        <v>0</v>
      </c>
      <c r="T50" s="9">
        <v>8821</v>
      </c>
      <c r="V50" s="9">
        <v>35880000</v>
      </c>
      <c r="X50" s="9">
        <v>216976231419</v>
      </c>
      <c r="Z50" s="9">
        <v>315737886048</v>
      </c>
      <c r="AB50" s="10">
        <v>4.4400000000000004</v>
      </c>
    </row>
    <row r="51" spans="1:28" ht="21.75" customHeight="1" x14ac:dyDescent="0.2">
      <c r="A51" s="46" t="s">
        <v>61</v>
      </c>
      <c r="B51" s="46"/>
      <c r="C51" s="46"/>
      <c r="E51" s="53">
        <v>1359309</v>
      </c>
      <c r="F51" s="53"/>
      <c r="H51" s="9">
        <v>23695979397</v>
      </c>
      <c r="J51" s="9">
        <v>73685028208.320908</v>
      </c>
      <c r="L51" s="9">
        <v>0</v>
      </c>
      <c r="N51" s="9">
        <v>0</v>
      </c>
      <c r="P51" s="9">
        <v>-1359309</v>
      </c>
      <c r="R51" s="9">
        <v>63358146083</v>
      </c>
      <c r="T51" s="9">
        <v>0</v>
      </c>
      <c r="V51" s="9">
        <v>0</v>
      </c>
      <c r="X51" s="9">
        <v>0</v>
      </c>
      <c r="Z51" s="9">
        <v>0</v>
      </c>
      <c r="AB51" s="10">
        <v>0</v>
      </c>
    </row>
    <row r="52" spans="1:28" ht="21.75" customHeight="1" x14ac:dyDescent="0.2">
      <c r="A52" s="46" t="s">
        <v>62</v>
      </c>
      <c r="B52" s="46"/>
      <c r="C52" s="46"/>
      <c r="E52" s="53">
        <v>3000000</v>
      </c>
      <c r="F52" s="53"/>
      <c r="H52" s="9">
        <v>29538248430</v>
      </c>
      <c r="J52" s="9">
        <v>37031516400</v>
      </c>
      <c r="L52" s="9">
        <v>0</v>
      </c>
      <c r="N52" s="9">
        <v>0</v>
      </c>
      <c r="P52" s="9">
        <v>0</v>
      </c>
      <c r="R52" s="9">
        <v>0</v>
      </c>
      <c r="T52" s="9">
        <v>3000000</v>
      </c>
      <c r="V52" s="9">
        <v>15980</v>
      </c>
      <c r="X52" s="9">
        <v>29538248430</v>
      </c>
      <c r="Z52" s="9">
        <v>47569423800</v>
      </c>
      <c r="AB52" s="10">
        <v>0.67</v>
      </c>
    </row>
    <row r="53" spans="1:28" ht="21.75" customHeight="1" x14ac:dyDescent="0.2">
      <c r="A53" s="46" t="s">
        <v>63</v>
      </c>
      <c r="B53" s="46"/>
      <c r="C53" s="46"/>
      <c r="E53" s="53">
        <v>7773332</v>
      </c>
      <c r="F53" s="53"/>
      <c r="H53" s="9">
        <v>21967663952</v>
      </c>
      <c r="J53" s="9">
        <v>188974481519.17999</v>
      </c>
      <c r="L53" s="9">
        <v>0</v>
      </c>
      <c r="N53" s="9">
        <v>0</v>
      </c>
      <c r="P53" s="9">
        <v>0</v>
      </c>
      <c r="R53" s="9">
        <v>0</v>
      </c>
      <c r="T53" s="9">
        <v>7773332</v>
      </c>
      <c r="V53" s="9">
        <v>26600</v>
      </c>
      <c r="X53" s="9">
        <v>21967663952</v>
      </c>
      <c r="Z53" s="9">
        <v>205172294220.82401</v>
      </c>
      <c r="AB53" s="10">
        <v>2.89</v>
      </c>
    </row>
    <row r="54" spans="1:28" ht="21.75" customHeight="1" x14ac:dyDescent="0.2">
      <c r="A54" s="46" t="s">
        <v>64</v>
      </c>
      <c r="B54" s="46"/>
      <c r="C54" s="46"/>
      <c r="E54" s="53">
        <v>477500</v>
      </c>
      <c r="F54" s="53"/>
      <c r="H54" s="9">
        <v>11256185370</v>
      </c>
      <c r="J54" s="9">
        <v>12484865173.75</v>
      </c>
      <c r="L54" s="9">
        <v>0</v>
      </c>
      <c r="N54" s="9">
        <v>0</v>
      </c>
      <c r="P54" s="9">
        <v>0</v>
      </c>
      <c r="R54" s="9">
        <v>0</v>
      </c>
      <c r="T54" s="9">
        <v>477500</v>
      </c>
      <c r="V54" s="9">
        <v>26530</v>
      </c>
      <c r="X54" s="9">
        <v>11256185370</v>
      </c>
      <c r="Z54" s="9">
        <v>12570150780.25</v>
      </c>
      <c r="AB54" s="10">
        <v>0.18</v>
      </c>
    </row>
    <row r="55" spans="1:28" ht="21.75" customHeight="1" x14ac:dyDescent="0.2">
      <c r="A55" s="46" t="s">
        <v>65</v>
      </c>
      <c r="B55" s="46"/>
      <c r="C55" s="46"/>
      <c r="E55" s="53">
        <v>900000</v>
      </c>
      <c r="F55" s="53"/>
      <c r="H55" s="9">
        <v>3537328032</v>
      </c>
      <c r="J55" s="9">
        <v>4938527790</v>
      </c>
      <c r="L55" s="9">
        <v>0</v>
      </c>
      <c r="N55" s="9">
        <v>0</v>
      </c>
      <c r="P55" s="9">
        <v>0</v>
      </c>
      <c r="R55" s="9">
        <v>0</v>
      </c>
      <c r="T55" s="9">
        <v>900000</v>
      </c>
      <c r="V55" s="9">
        <v>6750</v>
      </c>
      <c r="X55" s="9">
        <v>3537328032</v>
      </c>
      <c r="Z55" s="9">
        <v>6028040250</v>
      </c>
      <c r="AB55" s="10">
        <v>0.08</v>
      </c>
    </row>
    <row r="56" spans="1:28" ht="21.75" customHeight="1" x14ac:dyDescent="0.2">
      <c r="A56" s="46" t="s">
        <v>66</v>
      </c>
      <c r="B56" s="46"/>
      <c r="C56" s="46"/>
      <c r="E56" s="53">
        <v>3787585</v>
      </c>
      <c r="F56" s="53"/>
      <c r="H56" s="9">
        <v>12054148775</v>
      </c>
      <c r="J56" s="9">
        <v>10861507137.3755</v>
      </c>
      <c r="L56" s="9">
        <v>0</v>
      </c>
      <c r="N56" s="9">
        <v>0</v>
      </c>
      <c r="P56" s="9">
        <v>-3787585</v>
      </c>
      <c r="R56" s="9">
        <v>11873716131</v>
      </c>
      <c r="T56" s="9">
        <v>0</v>
      </c>
      <c r="V56" s="9">
        <v>0</v>
      </c>
      <c r="X56" s="9">
        <v>0</v>
      </c>
      <c r="Z56" s="9">
        <v>0</v>
      </c>
      <c r="AB56" s="10">
        <v>0</v>
      </c>
    </row>
    <row r="57" spans="1:28" ht="21.75" customHeight="1" x14ac:dyDescent="0.2">
      <c r="A57" s="46" t="s">
        <v>67</v>
      </c>
      <c r="B57" s="46"/>
      <c r="C57" s="46"/>
      <c r="E57" s="53">
        <v>2400000</v>
      </c>
      <c r="F57" s="53"/>
      <c r="H57" s="9">
        <v>5286741174</v>
      </c>
      <c r="J57" s="9">
        <v>10454556720</v>
      </c>
      <c r="L57" s="9">
        <v>10333800</v>
      </c>
      <c r="N57" s="9">
        <v>45826984861</v>
      </c>
      <c r="P57" s="9">
        <v>0</v>
      </c>
      <c r="R57" s="9">
        <v>0</v>
      </c>
      <c r="T57" s="9">
        <v>12733800</v>
      </c>
      <c r="V57" s="9">
        <v>4450</v>
      </c>
      <c r="X57" s="9">
        <v>51113726035</v>
      </c>
      <c r="Z57" s="9">
        <v>56227386380.699997</v>
      </c>
      <c r="AB57" s="10">
        <v>0.79</v>
      </c>
    </row>
    <row r="58" spans="1:28" ht="21.75" customHeight="1" x14ac:dyDescent="0.2">
      <c r="A58" s="46" t="s">
        <v>68</v>
      </c>
      <c r="B58" s="46"/>
      <c r="C58" s="46"/>
      <c r="E58" s="53">
        <v>300000</v>
      </c>
      <c r="F58" s="53"/>
      <c r="H58" s="9">
        <v>5429425427</v>
      </c>
      <c r="J58" s="9">
        <v>5554727460</v>
      </c>
      <c r="L58" s="9">
        <v>10636282</v>
      </c>
      <c r="N58" s="9">
        <v>266583219061</v>
      </c>
      <c r="P58" s="9">
        <v>0</v>
      </c>
      <c r="R58" s="9">
        <v>0</v>
      </c>
      <c r="T58" s="9">
        <v>10936282</v>
      </c>
      <c r="V58" s="9">
        <v>23620</v>
      </c>
      <c r="X58" s="9">
        <v>272012644488</v>
      </c>
      <c r="Z58" s="9">
        <v>256318206038.10699</v>
      </c>
      <c r="AB58" s="10">
        <v>3.61</v>
      </c>
    </row>
    <row r="59" spans="1:28" ht="21.75" customHeight="1" x14ac:dyDescent="0.2">
      <c r="A59" s="46" t="s">
        <v>69</v>
      </c>
      <c r="B59" s="46"/>
      <c r="C59" s="46"/>
      <c r="E59" s="53">
        <v>20492394</v>
      </c>
      <c r="F59" s="53"/>
      <c r="H59" s="9">
        <v>26377924750</v>
      </c>
      <c r="J59" s="9">
        <v>74829075083.318405</v>
      </c>
      <c r="L59" s="9">
        <v>0</v>
      </c>
      <c r="N59" s="9">
        <v>0</v>
      </c>
      <c r="P59" s="9">
        <v>-20492394</v>
      </c>
      <c r="R59" s="9">
        <v>92186173988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46" t="s">
        <v>70</v>
      </c>
      <c r="B60" s="46"/>
      <c r="C60" s="46"/>
      <c r="E60" s="53">
        <v>31813200</v>
      </c>
      <c r="F60" s="53"/>
      <c r="H60" s="9">
        <v>35060789474</v>
      </c>
      <c r="J60" s="9">
        <v>762665580570.23999</v>
      </c>
      <c r="L60" s="9">
        <v>0</v>
      </c>
      <c r="N60" s="9">
        <v>0</v>
      </c>
      <c r="P60" s="9">
        <v>0</v>
      </c>
      <c r="R60" s="9">
        <v>0</v>
      </c>
      <c r="T60" s="9">
        <v>31813200</v>
      </c>
      <c r="V60" s="9">
        <v>28890</v>
      </c>
      <c r="X60" s="9">
        <v>35060789474</v>
      </c>
      <c r="Z60" s="9">
        <v>911978833719.95996</v>
      </c>
      <c r="AB60" s="10">
        <v>12.84</v>
      </c>
    </row>
    <row r="61" spans="1:28" ht="21.75" customHeight="1" x14ac:dyDescent="0.2">
      <c r="A61" s="46" t="s">
        <v>71</v>
      </c>
      <c r="B61" s="46"/>
      <c r="C61" s="46"/>
      <c r="E61" s="53">
        <v>1050000</v>
      </c>
      <c r="F61" s="53"/>
      <c r="H61" s="9">
        <v>10827771067</v>
      </c>
      <c r="J61" s="9">
        <v>27213997020</v>
      </c>
      <c r="L61" s="9">
        <v>0</v>
      </c>
      <c r="N61" s="9">
        <v>0</v>
      </c>
      <c r="P61" s="9">
        <v>-1050000</v>
      </c>
      <c r="R61" s="9">
        <v>24989329540</v>
      </c>
      <c r="T61" s="9">
        <v>0</v>
      </c>
      <c r="V61" s="9">
        <v>0</v>
      </c>
      <c r="X61" s="9">
        <v>0</v>
      </c>
      <c r="Z61" s="9">
        <v>0</v>
      </c>
      <c r="AB61" s="10">
        <v>0</v>
      </c>
    </row>
    <row r="62" spans="1:28" ht="21.75" customHeight="1" x14ac:dyDescent="0.2">
      <c r="A62" s="46" t="s">
        <v>72</v>
      </c>
      <c r="B62" s="46"/>
      <c r="C62" s="46"/>
      <c r="E62" s="53">
        <v>8935516</v>
      </c>
      <c r="F62" s="53"/>
      <c r="H62" s="9">
        <v>60409553630</v>
      </c>
      <c r="J62" s="9">
        <v>71729535692.078796</v>
      </c>
      <c r="L62" s="9">
        <v>0</v>
      </c>
      <c r="N62" s="9">
        <v>0</v>
      </c>
      <c r="P62" s="9">
        <v>0</v>
      </c>
      <c r="R62" s="9">
        <v>0</v>
      </c>
      <c r="T62" s="9">
        <v>8935516</v>
      </c>
      <c r="V62" s="9">
        <v>10320</v>
      </c>
      <c r="X62" s="9">
        <v>60409553630</v>
      </c>
      <c r="Z62" s="9">
        <v>91501706840.822403</v>
      </c>
      <c r="AB62" s="10">
        <v>1.29</v>
      </c>
    </row>
    <row r="63" spans="1:28" ht="21.75" customHeight="1" x14ac:dyDescent="0.2">
      <c r="A63" s="46" t="s">
        <v>73</v>
      </c>
      <c r="B63" s="46"/>
      <c r="C63" s="46"/>
      <c r="E63" s="53">
        <v>0</v>
      </c>
      <c r="F63" s="53"/>
      <c r="H63" s="9">
        <v>0</v>
      </c>
      <c r="J63" s="9">
        <v>0</v>
      </c>
      <c r="L63" s="9">
        <v>41481453</v>
      </c>
      <c r="N63" s="9">
        <v>172106845412</v>
      </c>
      <c r="P63" s="9">
        <v>0</v>
      </c>
      <c r="R63" s="9">
        <v>0</v>
      </c>
      <c r="T63" s="9">
        <v>41481453</v>
      </c>
      <c r="V63" s="9">
        <v>4230</v>
      </c>
      <c r="X63" s="9">
        <v>172106845412</v>
      </c>
      <c r="Z63" s="9">
        <v>174110189787.95099</v>
      </c>
      <c r="AB63" s="10">
        <v>2.4500000000000002</v>
      </c>
    </row>
    <row r="64" spans="1:28" ht="21.75" customHeight="1" x14ac:dyDescent="0.2">
      <c r="A64" s="46" t="s">
        <v>74</v>
      </c>
      <c r="B64" s="46"/>
      <c r="C64" s="46"/>
      <c r="E64" s="53">
        <v>0</v>
      </c>
      <c r="F64" s="53"/>
      <c r="H64" s="9">
        <v>0</v>
      </c>
      <c r="J64" s="9">
        <v>0</v>
      </c>
      <c r="L64" s="9">
        <v>330599</v>
      </c>
      <c r="N64" s="9">
        <v>1872823010</v>
      </c>
      <c r="P64" s="9">
        <v>0</v>
      </c>
      <c r="R64" s="9">
        <v>0</v>
      </c>
      <c r="T64" s="9">
        <v>330599</v>
      </c>
      <c r="V64" s="9">
        <v>5810</v>
      </c>
      <c r="X64" s="9">
        <v>1872823010</v>
      </c>
      <c r="Z64" s="9">
        <v>1905932559.1313</v>
      </c>
      <c r="AB64" s="10">
        <v>0.03</v>
      </c>
    </row>
    <row r="65" spans="1:28" ht="21.75" customHeight="1" x14ac:dyDescent="0.2">
      <c r="A65" s="46" t="s">
        <v>75</v>
      </c>
      <c r="B65" s="46"/>
      <c r="C65" s="46"/>
      <c r="E65" s="53">
        <v>0</v>
      </c>
      <c r="F65" s="53"/>
      <c r="H65" s="9">
        <v>0</v>
      </c>
      <c r="J65" s="9">
        <v>0</v>
      </c>
      <c r="L65" s="9">
        <v>4418786</v>
      </c>
      <c r="N65" s="9">
        <v>233331664121</v>
      </c>
      <c r="P65" s="9">
        <v>0</v>
      </c>
      <c r="R65" s="9">
        <v>0</v>
      </c>
      <c r="T65" s="9">
        <v>4418786</v>
      </c>
      <c r="V65" s="9">
        <v>44700</v>
      </c>
      <c r="X65" s="9">
        <v>233331664121</v>
      </c>
      <c r="Z65" s="9">
        <v>195992906654.634</v>
      </c>
      <c r="AB65" s="10">
        <v>2.76</v>
      </c>
    </row>
    <row r="66" spans="1:28" ht="21.75" customHeight="1" x14ac:dyDescent="0.2">
      <c r="A66" s="46" t="s">
        <v>76</v>
      </c>
      <c r="B66" s="46"/>
      <c r="C66" s="46"/>
      <c r="E66" s="53">
        <v>0</v>
      </c>
      <c r="F66" s="53"/>
      <c r="H66" s="9">
        <v>0</v>
      </c>
      <c r="J66" s="9">
        <v>0</v>
      </c>
      <c r="L66" s="9">
        <v>7262500</v>
      </c>
      <c r="N66" s="9">
        <v>26505395445</v>
      </c>
      <c r="P66" s="9">
        <v>0</v>
      </c>
      <c r="R66" s="9">
        <v>0</v>
      </c>
      <c r="T66" s="9">
        <v>7262500</v>
      </c>
      <c r="V66" s="9">
        <v>5040</v>
      </c>
      <c r="X66" s="9">
        <v>26505395445</v>
      </c>
      <c r="Z66" s="9">
        <v>36320058810</v>
      </c>
      <c r="AB66" s="10">
        <v>0.51</v>
      </c>
    </row>
    <row r="67" spans="1:28" ht="21.75" customHeight="1" x14ac:dyDescent="0.2">
      <c r="A67" s="47" t="s">
        <v>77</v>
      </c>
      <c r="B67" s="47"/>
      <c r="C67" s="47"/>
      <c r="D67" s="12"/>
      <c r="E67" s="53">
        <v>0</v>
      </c>
      <c r="F67" s="53"/>
      <c r="H67" s="13">
        <v>0</v>
      </c>
      <c r="J67" s="13">
        <v>0</v>
      </c>
      <c r="L67" s="9">
        <v>80000</v>
      </c>
      <c r="N67" s="13">
        <v>488488156</v>
      </c>
      <c r="P67" s="9">
        <v>0</v>
      </c>
      <c r="R67" s="13">
        <v>0</v>
      </c>
      <c r="T67" s="9">
        <v>80000</v>
      </c>
      <c r="V67" s="9">
        <v>9120</v>
      </c>
      <c r="X67" s="13">
        <v>488488156</v>
      </c>
      <c r="Z67" s="13">
        <v>723960192</v>
      </c>
      <c r="AB67" s="14">
        <v>0.01</v>
      </c>
    </row>
    <row r="68" spans="1:28" ht="21.75" customHeight="1" x14ac:dyDescent="0.2">
      <c r="A68" s="48" t="s">
        <v>78</v>
      </c>
      <c r="B68" s="48"/>
      <c r="C68" s="48"/>
      <c r="D68" s="48"/>
      <c r="F68" s="9"/>
      <c r="H68" s="16">
        <v>3515085271827</v>
      </c>
      <c r="J68" s="16">
        <v>5919483335466.6504</v>
      </c>
      <c r="L68" s="9"/>
      <c r="N68" s="16">
        <v>1009848135670</v>
      </c>
      <c r="P68" s="9"/>
      <c r="R68" s="16">
        <v>770089576611</v>
      </c>
      <c r="T68" s="9"/>
      <c r="V68" s="9"/>
      <c r="X68" s="16">
        <v>4009334979845</v>
      </c>
      <c r="Z68" s="16">
        <v>7007539040817.3398</v>
      </c>
      <c r="AB68" s="17">
        <v>98.64</v>
      </c>
    </row>
  </sheetData>
  <mergeCells count="13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C67"/>
    <mergeCell ref="E67:F67"/>
    <mergeCell ref="A68:D68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F99F-93B3-41E3-9804-0B96C84C7DA6}">
  <sheetPr>
    <pageSetUpPr fitToPage="1"/>
  </sheetPr>
  <dimension ref="A1:L15"/>
  <sheetViews>
    <sheetView rightToLeft="1" view="pageBreakPreview" zoomScale="115" zoomScaleNormal="100" zoomScaleSheetLayoutView="115" workbookViewId="0">
      <selection activeCell="A9" sqref="A9:B1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6.85546875" bestFit="1" customWidth="1"/>
    <col min="7" max="7" width="1.28515625" customWidth="1"/>
    <col min="8" max="8" width="16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4.45" customHeight="1" x14ac:dyDescent="0.2"/>
    <row r="5" spans="1:12" ht="14.45" customHeight="1" x14ac:dyDescent="0.2">
      <c r="A5" s="1" t="s">
        <v>81</v>
      </c>
      <c r="B5" s="50" t="s">
        <v>82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14.45" customHeight="1" x14ac:dyDescent="0.2">
      <c r="D6" s="19" t="s">
        <v>7</v>
      </c>
      <c r="F6" s="56" t="s">
        <v>8</v>
      </c>
      <c r="G6" s="56"/>
      <c r="H6" s="56"/>
      <c r="J6" s="19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6" t="s">
        <v>83</v>
      </c>
      <c r="B8" s="56"/>
      <c r="D8" s="19" t="s">
        <v>84</v>
      </c>
      <c r="F8" s="19" t="s">
        <v>85</v>
      </c>
      <c r="H8" s="19" t="s">
        <v>86</v>
      </c>
      <c r="J8" s="19" t="s">
        <v>84</v>
      </c>
      <c r="L8" s="19" t="s">
        <v>18</v>
      </c>
    </row>
    <row r="9" spans="1:12" ht="21.75" customHeight="1" x14ac:dyDescent="0.2">
      <c r="A9" s="45" t="s">
        <v>161</v>
      </c>
      <c r="B9" s="45"/>
      <c r="D9" s="20">
        <v>19935952</v>
      </c>
      <c r="E9" s="21"/>
      <c r="F9" s="20">
        <v>26395589127</v>
      </c>
      <c r="G9" s="21"/>
      <c r="H9" s="20">
        <v>26222480000</v>
      </c>
      <c r="I9" s="21"/>
      <c r="J9" s="20">
        <v>193045079</v>
      </c>
      <c r="L9" s="22">
        <v>0</v>
      </c>
    </row>
    <row r="10" spans="1:12" ht="21.75" customHeight="1" x14ac:dyDescent="0.2">
      <c r="A10" s="46" t="s">
        <v>162</v>
      </c>
      <c r="B10" s="46"/>
      <c r="D10" s="23">
        <v>420229</v>
      </c>
      <c r="E10" s="21"/>
      <c r="F10" s="23">
        <v>0</v>
      </c>
      <c r="G10" s="21"/>
      <c r="H10" s="23">
        <v>0</v>
      </c>
      <c r="I10" s="21"/>
      <c r="J10" s="23">
        <v>420229</v>
      </c>
      <c r="L10" s="24">
        <v>0</v>
      </c>
    </row>
    <row r="11" spans="1:12" ht="21.75" customHeight="1" x14ac:dyDescent="0.2">
      <c r="A11" s="46" t="s">
        <v>163</v>
      </c>
      <c r="B11" s="46"/>
      <c r="D11" s="23">
        <v>26783352</v>
      </c>
      <c r="E11" s="21"/>
      <c r="F11" s="23">
        <v>1357403685</v>
      </c>
      <c r="G11" s="21"/>
      <c r="H11" s="23">
        <v>0</v>
      </c>
      <c r="I11" s="21"/>
      <c r="J11" s="23">
        <v>1384187037</v>
      </c>
      <c r="L11" s="24">
        <v>2.0000000000000001E-4</v>
      </c>
    </row>
    <row r="12" spans="1:12" ht="21.75" customHeight="1" x14ac:dyDescent="0.2">
      <c r="A12" s="46" t="s">
        <v>164</v>
      </c>
      <c r="B12" s="46"/>
      <c r="D12" s="23">
        <v>362461</v>
      </c>
      <c r="E12" s="21"/>
      <c r="F12" s="23">
        <v>0</v>
      </c>
      <c r="G12" s="21"/>
      <c r="H12" s="23">
        <v>0</v>
      </c>
      <c r="I12" s="21"/>
      <c r="J12" s="23">
        <v>362461</v>
      </c>
      <c r="L12" s="24">
        <v>0</v>
      </c>
    </row>
    <row r="13" spans="1:12" ht="21.75" customHeight="1" x14ac:dyDescent="0.2">
      <c r="A13" s="46" t="s">
        <v>165</v>
      </c>
      <c r="B13" s="46"/>
      <c r="D13" s="23">
        <v>281092608</v>
      </c>
      <c r="E13" s="21"/>
      <c r="F13" s="23">
        <v>319701155086</v>
      </c>
      <c r="G13" s="21"/>
      <c r="H13" s="23">
        <v>319574783985</v>
      </c>
      <c r="I13" s="21"/>
      <c r="J13" s="23">
        <v>407463709</v>
      </c>
      <c r="L13" s="24">
        <v>1E-4</v>
      </c>
    </row>
    <row r="14" spans="1:12" ht="21.75" customHeight="1" x14ac:dyDescent="0.2">
      <c r="A14" s="46" t="s">
        <v>166</v>
      </c>
      <c r="B14" s="46"/>
      <c r="D14" s="23">
        <v>12053431779</v>
      </c>
      <c r="E14" s="21"/>
      <c r="F14" s="23">
        <v>77051058257</v>
      </c>
      <c r="G14" s="21"/>
      <c r="H14" s="23">
        <v>71702868000</v>
      </c>
      <c r="I14" s="21"/>
      <c r="J14" s="23">
        <v>17401622036</v>
      </c>
      <c r="L14" s="24">
        <v>2.5000000000000001E-3</v>
      </c>
    </row>
    <row r="15" spans="1:12" ht="21.75" customHeight="1" thickBot="1" x14ac:dyDescent="0.25">
      <c r="A15" s="48" t="s">
        <v>78</v>
      </c>
      <c r="B15" s="48"/>
      <c r="D15" s="25">
        <f>SUM(D9:D14)</f>
        <v>12382026381</v>
      </c>
      <c r="E15" s="21"/>
      <c r="F15" s="25">
        <f>SUM(F9:F14)</f>
        <v>424505206155</v>
      </c>
      <c r="G15" s="21"/>
      <c r="H15" s="25">
        <f>SUM(H9:H14)</f>
        <v>417500131985</v>
      </c>
      <c r="I15" s="21"/>
      <c r="J15" s="25">
        <f>SUM(J9:J14)</f>
        <v>19387100551</v>
      </c>
      <c r="L15" s="25">
        <f>SUM(L9:L14)</f>
        <v>2.8E-3</v>
      </c>
    </row>
  </sheetData>
  <autoFilter ref="A8:L15" xr:uid="{00000000-0001-0000-0600-000000000000}">
    <filterColumn colId="0" showButton="0"/>
  </autoFilter>
  <mergeCells count="13">
    <mergeCell ref="A8:B8"/>
    <mergeCell ref="A1:L1"/>
    <mergeCell ref="A2:L2"/>
    <mergeCell ref="A3:L3"/>
    <mergeCell ref="B5:L5"/>
    <mergeCell ref="F6:H6"/>
    <mergeCell ref="A15:B15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20" zoomScaleNormal="100" zoomScaleSheetLayoutView="120" workbookViewId="0">
      <selection activeCell="H25" sqref="H25"/>
    </sheetView>
  </sheetViews>
  <sheetFormatPr defaultRowHeight="12.75" x14ac:dyDescent="0.2"/>
  <cols>
    <col min="1" max="1" width="2.5703125" customWidth="1"/>
    <col min="2" max="2" width="50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 x14ac:dyDescent="0.2"/>
    <row r="5" spans="1:10" ht="29.1" customHeight="1" x14ac:dyDescent="0.2">
      <c r="A5" s="1" t="s">
        <v>94</v>
      </c>
      <c r="B5" s="50" t="s">
        <v>95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/>
    <row r="7" spans="1:10" ht="14.45" customHeight="1" x14ac:dyDescent="0.2">
      <c r="A7" s="51" t="s">
        <v>96</v>
      </c>
      <c r="B7" s="51"/>
      <c r="D7" s="2" t="s">
        <v>97</v>
      </c>
      <c r="F7" s="2" t="s">
        <v>84</v>
      </c>
      <c r="H7" s="2" t="s">
        <v>98</v>
      </c>
      <c r="J7" s="2" t="s">
        <v>99</v>
      </c>
    </row>
    <row r="8" spans="1:10" ht="21.75" customHeight="1" x14ac:dyDescent="0.2">
      <c r="A8" s="45" t="s">
        <v>100</v>
      </c>
      <c r="B8" s="45"/>
      <c r="D8" s="5" t="s">
        <v>101</v>
      </c>
      <c r="F8" s="6">
        <f>'درآمد سرمایه گذاری در سهام'!U72</f>
        <v>1493935126437</v>
      </c>
      <c r="H8" s="41">
        <f>F8/1514288360538</f>
        <v>0.98655920851576195</v>
      </c>
      <c r="J8" s="41">
        <f>F8/7103377137647</f>
        <v>0.21031336186830527</v>
      </c>
    </row>
    <row r="9" spans="1:10" ht="21.75" customHeight="1" x14ac:dyDescent="0.2">
      <c r="A9" s="46" t="s">
        <v>102</v>
      </c>
      <c r="B9" s="46"/>
      <c r="D9" s="8" t="s">
        <v>103</v>
      </c>
      <c r="F9" s="9">
        <v>0</v>
      </c>
      <c r="H9" s="42">
        <f t="shared" ref="H9:H12" si="0">F9/1514288360538</f>
        <v>0</v>
      </c>
      <c r="J9" s="42">
        <f t="shared" ref="J9:J12" si="1">F9/7103377137647</f>
        <v>0</v>
      </c>
    </row>
    <row r="10" spans="1:10" ht="21.75" customHeight="1" x14ac:dyDescent="0.2">
      <c r="A10" s="46" t="s">
        <v>104</v>
      </c>
      <c r="B10" s="46"/>
      <c r="D10" s="8" t="s">
        <v>105</v>
      </c>
      <c r="F10" s="9">
        <v>0</v>
      </c>
      <c r="H10" s="42">
        <f t="shared" si="0"/>
        <v>0</v>
      </c>
      <c r="J10" s="42">
        <f t="shared" si="1"/>
        <v>0</v>
      </c>
    </row>
    <row r="11" spans="1:10" ht="21.75" customHeight="1" x14ac:dyDescent="0.2">
      <c r="A11" s="46" t="s">
        <v>106</v>
      </c>
      <c r="B11" s="46"/>
      <c r="D11" s="8" t="s">
        <v>107</v>
      </c>
      <c r="F11" s="9">
        <f>'درآمد سپرده بانکی (2)'!H13</f>
        <v>1198074817</v>
      </c>
      <c r="H11" s="42">
        <f t="shared" si="0"/>
        <v>7.9118010031744884E-4</v>
      </c>
      <c r="J11" s="42">
        <f t="shared" si="1"/>
        <v>1.6866270701725172E-4</v>
      </c>
    </row>
    <row r="12" spans="1:10" ht="21.75" customHeight="1" x14ac:dyDescent="0.2">
      <c r="A12" s="47" t="s">
        <v>108</v>
      </c>
      <c r="B12" s="47"/>
      <c r="D12" s="11" t="s">
        <v>109</v>
      </c>
      <c r="F12" s="13">
        <f>'سایر درآمدها'!F11</f>
        <v>8909985490</v>
      </c>
      <c r="H12" s="42">
        <f t="shared" si="0"/>
        <v>5.8839423997384746E-3</v>
      </c>
      <c r="J12" s="42">
        <f t="shared" si="1"/>
        <v>1.2543309073057946E-3</v>
      </c>
    </row>
    <row r="13" spans="1:10" ht="21.75" customHeight="1" x14ac:dyDescent="0.2">
      <c r="A13" s="48" t="s">
        <v>78</v>
      </c>
      <c r="B13" s="48"/>
      <c r="D13" s="16"/>
      <c r="F13" s="16">
        <f>SUM(F8:F12)</f>
        <v>1504043186744</v>
      </c>
      <c r="H13" s="43">
        <f>SUM(H8:H12)</f>
        <v>0.99323433101581782</v>
      </c>
      <c r="J13" s="44">
        <f>SUM(J8:J12)</f>
        <v>0.21173635548262831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2"/>
  <sheetViews>
    <sheetView rightToLeft="1" view="pageBreakPreview" topLeftCell="A52" zoomScaleNormal="100" zoomScaleSheetLayoutView="100" workbookViewId="0">
      <selection activeCell="L72" sqref="L72"/>
    </sheetView>
  </sheetViews>
  <sheetFormatPr defaultRowHeight="12.75" x14ac:dyDescent="0.2"/>
  <cols>
    <col min="1" max="1" width="5.140625" customWidth="1"/>
    <col min="2" max="2" width="20.57031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7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7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ht="14.45" customHeight="1" x14ac:dyDescent="0.2"/>
    <row r="5" spans="1:23" ht="14.45" customHeight="1" x14ac:dyDescent="0.2">
      <c r="A5" s="1" t="s">
        <v>110</v>
      </c>
      <c r="B5" s="50" t="s">
        <v>111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3" ht="14.45" customHeight="1" x14ac:dyDescent="0.2">
      <c r="D6" s="51" t="s">
        <v>112</v>
      </c>
      <c r="E6" s="51"/>
      <c r="F6" s="51"/>
      <c r="G6" s="51"/>
      <c r="H6" s="51"/>
      <c r="I6" s="51"/>
      <c r="J6" s="51"/>
      <c r="K6" s="51"/>
      <c r="L6" s="51"/>
      <c r="N6" s="51" t="s">
        <v>113</v>
      </c>
      <c r="O6" s="51"/>
      <c r="P6" s="51"/>
      <c r="Q6" s="51"/>
      <c r="R6" s="51"/>
      <c r="S6" s="51"/>
      <c r="T6" s="51"/>
      <c r="U6" s="51"/>
      <c r="V6" s="51"/>
      <c r="W6" s="51"/>
    </row>
    <row r="7" spans="1:23" ht="14.45" customHeight="1" x14ac:dyDescent="0.2">
      <c r="D7" s="3"/>
      <c r="E7" s="3"/>
      <c r="F7" s="3"/>
      <c r="G7" s="3"/>
      <c r="H7" s="3"/>
      <c r="I7" s="3"/>
      <c r="J7" s="54" t="s">
        <v>78</v>
      </c>
      <c r="K7" s="54"/>
      <c r="L7" s="54"/>
      <c r="N7" s="3"/>
      <c r="O7" s="3"/>
      <c r="P7" s="3"/>
      <c r="Q7" s="3"/>
      <c r="R7" s="3"/>
      <c r="S7" s="3"/>
      <c r="T7" s="3"/>
      <c r="U7" s="54" t="s">
        <v>78</v>
      </c>
      <c r="V7" s="54"/>
      <c r="W7" s="54"/>
    </row>
    <row r="8" spans="1:23" ht="14.45" customHeight="1" x14ac:dyDescent="0.2">
      <c r="A8" s="51" t="s">
        <v>114</v>
      </c>
      <c r="B8" s="51"/>
      <c r="D8" s="2" t="s">
        <v>115</v>
      </c>
      <c r="F8" s="2" t="s">
        <v>116</v>
      </c>
      <c r="H8" s="2" t="s">
        <v>117</v>
      </c>
      <c r="J8" s="4" t="s">
        <v>84</v>
      </c>
      <c r="K8" s="3"/>
      <c r="L8" s="4" t="s">
        <v>98</v>
      </c>
      <c r="N8" s="2" t="s">
        <v>115</v>
      </c>
      <c r="P8" s="51" t="s">
        <v>116</v>
      </c>
      <c r="Q8" s="51"/>
      <c r="S8" s="2" t="s">
        <v>117</v>
      </c>
      <c r="U8" s="4" t="s">
        <v>84</v>
      </c>
      <c r="V8" s="3"/>
      <c r="W8" s="4" t="s">
        <v>98</v>
      </c>
    </row>
    <row r="9" spans="1:23" ht="21.75" customHeight="1" x14ac:dyDescent="0.2">
      <c r="A9" s="45" t="s">
        <v>66</v>
      </c>
      <c r="B9" s="45"/>
      <c r="D9" s="6">
        <v>0</v>
      </c>
      <c r="F9" s="6">
        <v>0</v>
      </c>
      <c r="H9" s="6">
        <v>5860424983</v>
      </c>
      <c r="J9" s="6">
        <v>5860424983</v>
      </c>
      <c r="L9" s="7">
        <v>0.67</v>
      </c>
      <c r="N9" s="6">
        <v>0</v>
      </c>
      <c r="P9" s="55">
        <v>0</v>
      </c>
      <c r="Q9" s="55"/>
      <c r="S9" s="6">
        <v>5860424983</v>
      </c>
      <c r="U9" s="6">
        <v>5860424983</v>
      </c>
      <c r="W9" s="7">
        <v>0.39</v>
      </c>
    </row>
    <row r="10" spans="1:23" ht="21.75" customHeight="1" x14ac:dyDescent="0.2">
      <c r="A10" s="46" t="s">
        <v>56</v>
      </c>
      <c r="B10" s="46"/>
      <c r="D10" s="9">
        <v>0</v>
      </c>
      <c r="F10" s="9">
        <v>0</v>
      </c>
      <c r="H10" s="9">
        <v>2729383167</v>
      </c>
      <c r="J10" s="9">
        <v>2729383167</v>
      </c>
      <c r="L10" s="10">
        <v>0.31</v>
      </c>
      <c r="N10" s="9">
        <v>0</v>
      </c>
      <c r="P10" s="53">
        <v>0</v>
      </c>
      <c r="Q10" s="53"/>
      <c r="S10" s="9">
        <v>2729383167</v>
      </c>
      <c r="U10" s="9">
        <v>2729383167</v>
      </c>
      <c r="W10" s="10">
        <v>0.18</v>
      </c>
    </row>
    <row r="11" spans="1:23" ht="21.75" customHeight="1" x14ac:dyDescent="0.2">
      <c r="A11" s="46" t="s">
        <v>53</v>
      </c>
      <c r="B11" s="46"/>
      <c r="D11" s="9">
        <v>0</v>
      </c>
      <c r="F11" s="9">
        <v>0</v>
      </c>
      <c r="H11" s="9">
        <v>5171685890</v>
      </c>
      <c r="J11" s="9">
        <v>5171685890</v>
      </c>
      <c r="L11" s="10">
        <v>0.6</v>
      </c>
      <c r="N11" s="9">
        <v>0</v>
      </c>
      <c r="P11" s="53">
        <v>0</v>
      </c>
      <c r="Q11" s="53"/>
      <c r="S11" s="9">
        <v>5171685890</v>
      </c>
      <c r="U11" s="9">
        <v>5171685890</v>
      </c>
      <c r="W11" s="10">
        <v>0.34</v>
      </c>
    </row>
    <row r="12" spans="1:23" ht="21.75" customHeight="1" x14ac:dyDescent="0.2">
      <c r="A12" s="46" t="s">
        <v>58</v>
      </c>
      <c r="B12" s="46"/>
      <c r="D12" s="9">
        <v>0</v>
      </c>
      <c r="F12" s="9">
        <v>-13059819886</v>
      </c>
      <c r="H12" s="9">
        <v>5875131028</v>
      </c>
      <c r="J12" s="9">
        <v>-7184688858</v>
      </c>
      <c r="L12" s="10">
        <v>-0.83</v>
      </c>
      <c r="N12" s="9">
        <v>0</v>
      </c>
      <c r="P12" s="53">
        <v>21549898441</v>
      </c>
      <c r="Q12" s="53"/>
      <c r="S12" s="9">
        <v>5875131028</v>
      </c>
      <c r="U12" s="9">
        <v>27425029469</v>
      </c>
      <c r="W12" s="10">
        <v>1.81</v>
      </c>
    </row>
    <row r="13" spans="1:23" ht="21.75" customHeight="1" x14ac:dyDescent="0.2">
      <c r="A13" s="46" t="s">
        <v>51</v>
      </c>
      <c r="B13" s="46"/>
      <c r="D13" s="9">
        <v>0</v>
      </c>
      <c r="F13" s="9">
        <v>0</v>
      </c>
      <c r="H13" s="9">
        <v>53054087336</v>
      </c>
      <c r="J13" s="9">
        <v>53054087336</v>
      </c>
      <c r="L13" s="10">
        <v>6.11</v>
      </c>
      <c r="N13" s="9">
        <v>0</v>
      </c>
      <c r="P13" s="53">
        <v>0</v>
      </c>
      <c r="Q13" s="53"/>
      <c r="S13" s="9">
        <v>53054087336</v>
      </c>
      <c r="U13" s="9">
        <v>53054087336</v>
      </c>
      <c r="W13" s="10">
        <v>3.5</v>
      </c>
    </row>
    <row r="14" spans="1:23" ht="21.75" customHeight="1" x14ac:dyDescent="0.2">
      <c r="A14" s="46" t="s">
        <v>45</v>
      </c>
      <c r="B14" s="46"/>
      <c r="D14" s="9">
        <v>0</v>
      </c>
      <c r="F14" s="9">
        <v>0</v>
      </c>
      <c r="H14" s="9">
        <v>3464215523</v>
      </c>
      <c r="J14" s="9">
        <v>3464215523</v>
      </c>
      <c r="L14" s="10">
        <v>0.4</v>
      </c>
      <c r="N14" s="9">
        <v>0</v>
      </c>
      <c r="P14" s="53">
        <v>0</v>
      </c>
      <c r="Q14" s="53"/>
      <c r="S14" s="9">
        <v>3483068670</v>
      </c>
      <c r="U14" s="9">
        <v>3483068670</v>
      </c>
      <c r="W14" s="10">
        <v>0.23</v>
      </c>
    </row>
    <row r="15" spans="1:23" ht="21.75" customHeight="1" x14ac:dyDescent="0.2">
      <c r="A15" s="46" t="s">
        <v>71</v>
      </c>
      <c r="B15" s="46"/>
      <c r="D15" s="9">
        <v>0</v>
      </c>
      <c r="F15" s="9">
        <v>0</v>
      </c>
      <c r="H15" s="9">
        <v>-1745401119</v>
      </c>
      <c r="J15" s="9">
        <v>-1745401119</v>
      </c>
      <c r="L15" s="10">
        <v>-0.2</v>
      </c>
      <c r="N15" s="9">
        <v>0</v>
      </c>
      <c r="P15" s="53">
        <v>0</v>
      </c>
      <c r="Q15" s="53"/>
      <c r="S15" s="9">
        <v>-2826975185</v>
      </c>
      <c r="U15" s="9">
        <v>-2826975185</v>
      </c>
      <c r="W15" s="10">
        <v>-0.19</v>
      </c>
    </row>
    <row r="16" spans="1:23" ht="21.75" customHeight="1" x14ac:dyDescent="0.2">
      <c r="A16" s="46" t="s">
        <v>69</v>
      </c>
      <c r="B16" s="46"/>
      <c r="D16" s="9">
        <v>0</v>
      </c>
      <c r="F16" s="9">
        <v>0</v>
      </c>
      <c r="H16" s="9">
        <v>22440595854</v>
      </c>
      <c r="J16" s="9">
        <v>22440595854</v>
      </c>
      <c r="L16" s="10">
        <v>2.58</v>
      </c>
      <c r="N16" s="9">
        <v>0</v>
      </c>
      <c r="P16" s="53">
        <v>0</v>
      </c>
      <c r="Q16" s="53"/>
      <c r="S16" s="9">
        <v>22440595854</v>
      </c>
      <c r="U16" s="9">
        <v>22440595854</v>
      </c>
      <c r="W16" s="10">
        <v>1.48</v>
      </c>
    </row>
    <row r="17" spans="1:23" ht="21.75" customHeight="1" x14ac:dyDescent="0.2">
      <c r="A17" s="46" t="s">
        <v>24</v>
      </c>
      <c r="B17" s="46"/>
      <c r="D17" s="9">
        <v>0</v>
      </c>
      <c r="F17" s="9">
        <v>4372189635</v>
      </c>
      <c r="H17" s="9">
        <v>-5023317001</v>
      </c>
      <c r="J17" s="9">
        <v>-651127366</v>
      </c>
      <c r="L17" s="10">
        <v>-7.0000000000000007E-2</v>
      </c>
      <c r="N17" s="9">
        <v>219000000</v>
      </c>
      <c r="P17" s="53">
        <v>-5131276289</v>
      </c>
      <c r="Q17" s="53"/>
      <c r="S17" s="9">
        <v>-5023317001</v>
      </c>
      <c r="U17" s="9">
        <v>-9935593290</v>
      </c>
      <c r="W17" s="10">
        <v>-0.66</v>
      </c>
    </row>
    <row r="18" spans="1:23" ht="21.75" customHeight="1" x14ac:dyDescent="0.2">
      <c r="A18" s="46" t="s">
        <v>20</v>
      </c>
      <c r="B18" s="46"/>
      <c r="D18" s="9">
        <v>0</v>
      </c>
      <c r="F18" s="9">
        <v>3155425</v>
      </c>
      <c r="H18" s="9">
        <v>3543495683</v>
      </c>
      <c r="J18" s="9">
        <v>3546651108</v>
      </c>
      <c r="L18" s="10">
        <v>0.41</v>
      </c>
      <c r="N18" s="9">
        <v>0</v>
      </c>
      <c r="P18" s="53">
        <v>5612437890</v>
      </c>
      <c r="Q18" s="53"/>
      <c r="S18" s="9">
        <v>3543495683</v>
      </c>
      <c r="U18" s="9">
        <v>9155933573</v>
      </c>
      <c r="W18" s="10">
        <v>0.6</v>
      </c>
    </row>
    <row r="19" spans="1:23" ht="21.75" customHeight="1" x14ac:dyDescent="0.2">
      <c r="A19" s="46" t="s">
        <v>61</v>
      </c>
      <c r="B19" s="46"/>
      <c r="D19" s="9">
        <v>0</v>
      </c>
      <c r="F19" s="9">
        <v>0</v>
      </c>
      <c r="H19" s="9">
        <v>-1384327905</v>
      </c>
      <c r="J19" s="9">
        <v>-1384327905</v>
      </c>
      <c r="L19" s="10">
        <v>-0.16</v>
      </c>
      <c r="N19" s="9">
        <v>3294578177</v>
      </c>
      <c r="P19" s="53">
        <v>0</v>
      </c>
      <c r="Q19" s="53"/>
      <c r="S19" s="9">
        <v>-1384327905</v>
      </c>
      <c r="U19" s="9">
        <v>1910250272</v>
      </c>
      <c r="W19" s="10">
        <v>0.13</v>
      </c>
    </row>
    <row r="20" spans="1:23" ht="21.75" customHeight="1" x14ac:dyDescent="0.2">
      <c r="A20" s="46" t="s">
        <v>31</v>
      </c>
      <c r="B20" s="46"/>
      <c r="D20" s="9">
        <v>0</v>
      </c>
      <c r="F20" s="9">
        <v>0</v>
      </c>
      <c r="H20" s="9">
        <v>3514922925</v>
      </c>
      <c r="J20" s="9">
        <v>3514922925</v>
      </c>
      <c r="L20" s="10">
        <v>0.4</v>
      </c>
      <c r="N20" s="9">
        <v>0</v>
      </c>
      <c r="P20" s="53">
        <v>0</v>
      </c>
      <c r="Q20" s="53"/>
      <c r="S20" s="9">
        <v>3514922925</v>
      </c>
      <c r="U20" s="9">
        <v>3514922925</v>
      </c>
      <c r="W20" s="10">
        <v>0.23</v>
      </c>
    </row>
    <row r="21" spans="1:23" ht="21.75" customHeight="1" x14ac:dyDescent="0.2">
      <c r="A21" s="46" t="s">
        <v>38</v>
      </c>
      <c r="B21" s="46"/>
      <c r="D21" s="9">
        <v>0</v>
      </c>
      <c r="F21" s="9">
        <v>2298868889</v>
      </c>
      <c r="H21" s="9">
        <v>0</v>
      </c>
      <c r="J21" s="9">
        <v>2298868889</v>
      </c>
      <c r="L21" s="10">
        <v>0.26</v>
      </c>
      <c r="N21" s="9">
        <v>0</v>
      </c>
      <c r="P21" s="53">
        <v>6260749305</v>
      </c>
      <c r="Q21" s="53"/>
      <c r="S21" s="9">
        <v>10355763194</v>
      </c>
      <c r="U21" s="9">
        <v>16616512499</v>
      </c>
      <c r="W21" s="10">
        <v>1.1000000000000001</v>
      </c>
    </row>
    <row r="22" spans="1:23" ht="21.75" customHeight="1" x14ac:dyDescent="0.2">
      <c r="A22" s="46" t="s">
        <v>118</v>
      </c>
      <c r="B22" s="46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53">
        <v>0</v>
      </c>
      <c r="Q22" s="53"/>
      <c r="S22" s="9">
        <v>-768325668</v>
      </c>
      <c r="U22" s="9">
        <v>-768325668</v>
      </c>
      <c r="W22" s="10">
        <v>-0.05</v>
      </c>
    </row>
    <row r="23" spans="1:23" ht="21.75" customHeight="1" x14ac:dyDescent="0.2">
      <c r="A23" s="46" t="s">
        <v>119</v>
      </c>
      <c r="B23" s="46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53">
        <v>0</v>
      </c>
      <c r="Q23" s="53"/>
      <c r="S23" s="9">
        <v>13566746126</v>
      </c>
      <c r="U23" s="9">
        <v>13566746126</v>
      </c>
      <c r="W23" s="10">
        <v>0.9</v>
      </c>
    </row>
    <row r="24" spans="1:23" ht="21.75" customHeight="1" x14ac:dyDescent="0.2">
      <c r="A24" s="46" t="s">
        <v>64</v>
      </c>
      <c r="B24" s="46"/>
      <c r="D24" s="9">
        <v>0</v>
      </c>
      <c r="F24" s="9">
        <v>85285607</v>
      </c>
      <c r="H24" s="9">
        <v>0</v>
      </c>
      <c r="J24" s="9">
        <v>85285607</v>
      </c>
      <c r="L24" s="10">
        <v>0.01</v>
      </c>
      <c r="N24" s="9">
        <v>0</v>
      </c>
      <c r="P24" s="53">
        <v>1313965410</v>
      </c>
      <c r="Q24" s="53"/>
      <c r="S24" s="9">
        <v>2257919586</v>
      </c>
      <c r="U24" s="9">
        <v>3571884996</v>
      </c>
      <c r="W24" s="10">
        <v>0.24</v>
      </c>
    </row>
    <row r="25" spans="1:23" ht="21.75" customHeight="1" x14ac:dyDescent="0.2">
      <c r="A25" s="46" t="s">
        <v>120</v>
      </c>
      <c r="B25" s="46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53">
        <v>0</v>
      </c>
      <c r="Q25" s="53"/>
      <c r="S25" s="9">
        <v>1046797495</v>
      </c>
      <c r="U25" s="9">
        <v>1046797495</v>
      </c>
      <c r="W25" s="10">
        <v>7.0000000000000007E-2</v>
      </c>
    </row>
    <row r="26" spans="1:23" ht="21.75" customHeight="1" x14ac:dyDescent="0.2">
      <c r="A26" s="46" t="s">
        <v>34</v>
      </c>
      <c r="B26" s="46"/>
      <c r="D26" s="9">
        <v>0</v>
      </c>
      <c r="F26" s="9">
        <v>-24111227</v>
      </c>
      <c r="H26" s="9">
        <v>0</v>
      </c>
      <c r="J26" s="9">
        <v>-24111227</v>
      </c>
      <c r="L26" s="10">
        <v>0</v>
      </c>
      <c r="N26" s="9">
        <v>0</v>
      </c>
      <c r="P26" s="53">
        <v>-5484543505</v>
      </c>
      <c r="Q26" s="53"/>
      <c r="S26" s="9">
        <v>3208113250</v>
      </c>
      <c r="U26" s="9">
        <v>-2276430255</v>
      </c>
      <c r="W26" s="10">
        <v>-0.15</v>
      </c>
    </row>
    <row r="27" spans="1:23" ht="21.75" customHeight="1" x14ac:dyDescent="0.2">
      <c r="A27" s="46" t="s">
        <v>121</v>
      </c>
      <c r="B27" s="46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53">
        <v>0</v>
      </c>
      <c r="Q27" s="53"/>
      <c r="S27" s="9">
        <v>-20802468</v>
      </c>
      <c r="U27" s="9">
        <v>-20802468</v>
      </c>
      <c r="W27" s="10">
        <v>0</v>
      </c>
    </row>
    <row r="28" spans="1:23" ht="21.75" customHeight="1" x14ac:dyDescent="0.2">
      <c r="A28" s="46" t="s">
        <v>62</v>
      </c>
      <c r="B28" s="46"/>
      <c r="D28" s="9">
        <v>0</v>
      </c>
      <c r="F28" s="9">
        <v>10537907400</v>
      </c>
      <c r="H28" s="9">
        <v>0</v>
      </c>
      <c r="J28" s="9">
        <v>10537907400</v>
      </c>
      <c r="L28" s="10">
        <v>1.21</v>
      </c>
      <c r="N28" s="9">
        <v>1800000000</v>
      </c>
      <c r="P28" s="53">
        <v>19021815900</v>
      </c>
      <c r="Q28" s="53"/>
      <c r="S28" s="9">
        <v>0</v>
      </c>
      <c r="U28" s="9">
        <v>20821815900</v>
      </c>
      <c r="W28" s="10">
        <v>1.38</v>
      </c>
    </row>
    <row r="29" spans="1:23" ht="21.75" customHeight="1" x14ac:dyDescent="0.2">
      <c r="A29" s="46" t="s">
        <v>49</v>
      </c>
      <c r="B29" s="46"/>
      <c r="D29" s="9">
        <v>0</v>
      </c>
      <c r="F29" s="9">
        <v>41821313798</v>
      </c>
      <c r="H29" s="9">
        <v>0</v>
      </c>
      <c r="J29" s="9">
        <v>41821313798</v>
      </c>
      <c r="L29" s="10">
        <v>4.8099999999999996</v>
      </c>
      <c r="N29" s="9">
        <v>11220846799</v>
      </c>
      <c r="P29" s="53">
        <v>18674201111</v>
      </c>
      <c r="Q29" s="53"/>
      <c r="S29" s="9">
        <v>0</v>
      </c>
      <c r="U29" s="9">
        <v>29895047910</v>
      </c>
      <c r="W29" s="10">
        <v>1.97</v>
      </c>
    </row>
    <row r="30" spans="1:23" ht="21.75" customHeight="1" x14ac:dyDescent="0.2">
      <c r="A30" s="46" t="s">
        <v>50</v>
      </c>
      <c r="B30" s="46"/>
      <c r="D30" s="9">
        <v>0</v>
      </c>
      <c r="F30" s="9">
        <v>51928889677</v>
      </c>
      <c r="H30" s="9">
        <v>0</v>
      </c>
      <c r="J30" s="9">
        <v>51928889677</v>
      </c>
      <c r="L30" s="10">
        <v>5.98</v>
      </c>
      <c r="N30" s="9">
        <v>1318831927</v>
      </c>
      <c r="P30" s="53">
        <v>88732963425</v>
      </c>
      <c r="Q30" s="53"/>
      <c r="S30" s="9">
        <v>0</v>
      </c>
      <c r="U30" s="9">
        <v>90051795352</v>
      </c>
      <c r="W30" s="10">
        <v>5.95</v>
      </c>
    </row>
    <row r="31" spans="1:23" ht="21.75" customHeight="1" x14ac:dyDescent="0.2">
      <c r="A31" s="46" t="s">
        <v>48</v>
      </c>
      <c r="B31" s="46"/>
      <c r="D31" s="9">
        <v>8834009279</v>
      </c>
      <c r="F31" s="9">
        <v>-4073996082</v>
      </c>
      <c r="H31" s="9">
        <v>0</v>
      </c>
      <c r="J31" s="9">
        <v>4760013197</v>
      </c>
      <c r="L31" s="10">
        <v>0.55000000000000004</v>
      </c>
      <c r="N31" s="9">
        <v>8834009279</v>
      </c>
      <c r="P31" s="53">
        <v>17569794065</v>
      </c>
      <c r="Q31" s="53"/>
      <c r="S31" s="9">
        <v>0</v>
      </c>
      <c r="U31" s="9">
        <v>26403803344</v>
      </c>
      <c r="W31" s="10">
        <v>1.74</v>
      </c>
    </row>
    <row r="32" spans="1:23" ht="21.75" customHeight="1" x14ac:dyDescent="0.2">
      <c r="A32" s="46" t="s">
        <v>68</v>
      </c>
      <c r="B32" s="46"/>
      <c r="D32" s="9">
        <v>0</v>
      </c>
      <c r="F32" s="9">
        <v>-15819740482</v>
      </c>
      <c r="H32" s="9">
        <v>0</v>
      </c>
      <c r="J32" s="9">
        <v>-15819740482</v>
      </c>
      <c r="L32" s="10">
        <v>-1.82</v>
      </c>
      <c r="N32" s="9">
        <v>183000000</v>
      </c>
      <c r="P32" s="53">
        <v>-15694438449</v>
      </c>
      <c r="Q32" s="53"/>
      <c r="S32" s="9">
        <v>0</v>
      </c>
      <c r="U32" s="9">
        <v>-15511438449</v>
      </c>
      <c r="W32" s="10">
        <v>-1.02</v>
      </c>
    </row>
    <row r="33" spans="1:23" ht="21.75" customHeight="1" x14ac:dyDescent="0.2">
      <c r="A33" s="46" t="s">
        <v>59</v>
      </c>
      <c r="B33" s="46"/>
      <c r="D33" s="9">
        <v>0</v>
      </c>
      <c r="F33" s="9">
        <v>450793419</v>
      </c>
      <c r="H33" s="9">
        <v>0</v>
      </c>
      <c r="J33" s="9">
        <v>450793419</v>
      </c>
      <c r="L33" s="10">
        <v>0.05</v>
      </c>
      <c r="N33" s="9">
        <v>0</v>
      </c>
      <c r="P33" s="53">
        <v>2201157699</v>
      </c>
      <c r="Q33" s="53"/>
      <c r="S33" s="9">
        <v>0</v>
      </c>
      <c r="U33" s="9">
        <v>2201157699</v>
      </c>
      <c r="W33" s="10">
        <v>0.15</v>
      </c>
    </row>
    <row r="34" spans="1:23" ht="21.75" customHeight="1" x14ac:dyDescent="0.2">
      <c r="A34" s="46" t="s">
        <v>67</v>
      </c>
      <c r="B34" s="46"/>
      <c r="D34" s="9">
        <v>0</v>
      </c>
      <c r="F34" s="9">
        <v>-54155200</v>
      </c>
      <c r="H34" s="9">
        <v>0</v>
      </c>
      <c r="J34" s="9">
        <v>-54155200</v>
      </c>
      <c r="L34" s="10">
        <v>-0.01</v>
      </c>
      <c r="N34" s="9">
        <v>0</v>
      </c>
      <c r="P34" s="53">
        <v>2803582399</v>
      </c>
      <c r="Q34" s="53"/>
      <c r="S34" s="9">
        <v>0</v>
      </c>
      <c r="U34" s="9">
        <v>2803582399</v>
      </c>
      <c r="W34" s="10">
        <v>0.19</v>
      </c>
    </row>
    <row r="35" spans="1:23" ht="21.75" customHeight="1" x14ac:dyDescent="0.2">
      <c r="A35" s="46" t="s">
        <v>23</v>
      </c>
      <c r="B35" s="46"/>
      <c r="D35" s="9">
        <v>0</v>
      </c>
      <c r="F35" s="9">
        <v>5147384471</v>
      </c>
      <c r="H35" s="9">
        <v>0</v>
      </c>
      <c r="J35" s="9">
        <v>5147384471</v>
      </c>
      <c r="L35" s="10">
        <v>0.59</v>
      </c>
      <c r="N35" s="9">
        <v>0</v>
      </c>
      <c r="P35" s="53">
        <v>8455200984</v>
      </c>
      <c r="Q35" s="53"/>
      <c r="S35" s="9">
        <v>0</v>
      </c>
      <c r="U35" s="9">
        <v>8455200984</v>
      </c>
      <c r="W35" s="10">
        <v>0.56000000000000005</v>
      </c>
    </row>
    <row r="36" spans="1:23" ht="21.75" customHeight="1" x14ac:dyDescent="0.2">
      <c r="A36" s="46" t="s">
        <v>28</v>
      </c>
      <c r="B36" s="46"/>
      <c r="D36" s="9">
        <v>0</v>
      </c>
      <c r="F36" s="9">
        <v>14779491663</v>
      </c>
      <c r="H36" s="9">
        <v>0</v>
      </c>
      <c r="J36" s="9">
        <v>14779491663</v>
      </c>
      <c r="L36" s="10">
        <v>1.7</v>
      </c>
      <c r="N36" s="9">
        <v>0</v>
      </c>
      <c r="P36" s="53">
        <v>11495160182</v>
      </c>
      <c r="Q36" s="53"/>
      <c r="S36" s="9">
        <v>0</v>
      </c>
      <c r="U36" s="9">
        <v>11495160182</v>
      </c>
      <c r="W36" s="10">
        <v>0.76</v>
      </c>
    </row>
    <row r="37" spans="1:23" ht="21.75" customHeight="1" x14ac:dyDescent="0.2">
      <c r="A37" s="46" t="s">
        <v>70</v>
      </c>
      <c r="B37" s="46"/>
      <c r="D37" s="9">
        <v>0</v>
      </c>
      <c r="F37" s="9">
        <v>149313253149</v>
      </c>
      <c r="H37" s="9">
        <v>0</v>
      </c>
      <c r="J37" s="9">
        <v>149313253149</v>
      </c>
      <c r="L37" s="10">
        <v>17.190000000000001</v>
      </c>
      <c r="N37" s="9">
        <v>0</v>
      </c>
      <c r="P37" s="53">
        <v>304308617412</v>
      </c>
      <c r="Q37" s="53"/>
      <c r="S37" s="9">
        <v>0</v>
      </c>
      <c r="U37" s="9">
        <v>304308617412</v>
      </c>
      <c r="W37" s="10">
        <v>20.100000000000001</v>
      </c>
    </row>
    <row r="38" spans="1:23" ht="21.75" customHeight="1" x14ac:dyDescent="0.2">
      <c r="A38" s="46" t="s">
        <v>46</v>
      </c>
      <c r="B38" s="46"/>
      <c r="D38" s="9">
        <v>0</v>
      </c>
      <c r="F38" s="9">
        <v>2427234761</v>
      </c>
      <c r="H38" s="9">
        <v>0</v>
      </c>
      <c r="J38" s="9">
        <v>2427234761</v>
      </c>
      <c r="L38" s="10">
        <v>0.28000000000000003</v>
      </c>
      <c r="N38" s="9">
        <v>0</v>
      </c>
      <c r="P38" s="53">
        <v>1465500233</v>
      </c>
      <c r="Q38" s="53"/>
      <c r="S38" s="9">
        <v>0</v>
      </c>
      <c r="U38" s="9">
        <v>1465500233</v>
      </c>
      <c r="W38" s="10">
        <v>0.1</v>
      </c>
    </row>
    <row r="39" spans="1:23" ht="21.75" customHeight="1" x14ac:dyDescent="0.2">
      <c r="A39" s="46" t="s">
        <v>43</v>
      </c>
      <c r="B39" s="46"/>
      <c r="D39" s="9">
        <v>0</v>
      </c>
      <c r="F39" s="9">
        <v>3373534168</v>
      </c>
      <c r="H39" s="9">
        <v>0</v>
      </c>
      <c r="J39" s="9">
        <v>3373534168</v>
      </c>
      <c r="L39" s="10">
        <v>0.39</v>
      </c>
      <c r="N39" s="9">
        <v>0</v>
      </c>
      <c r="P39" s="53">
        <v>3442993068</v>
      </c>
      <c r="Q39" s="53"/>
      <c r="S39" s="9">
        <v>0</v>
      </c>
      <c r="U39" s="9">
        <v>3442993068</v>
      </c>
      <c r="W39" s="10">
        <v>0.23</v>
      </c>
    </row>
    <row r="40" spans="1:23" ht="21.75" customHeight="1" x14ac:dyDescent="0.2">
      <c r="A40" s="46" t="s">
        <v>42</v>
      </c>
      <c r="B40" s="46"/>
      <c r="D40" s="9">
        <v>0</v>
      </c>
      <c r="F40" s="9">
        <v>22607947948</v>
      </c>
      <c r="H40" s="9">
        <v>0</v>
      </c>
      <c r="J40" s="9">
        <v>22607947948</v>
      </c>
      <c r="L40" s="10">
        <v>2.6</v>
      </c>
      <c r="N40" s="9">
        <v>0</v>
      </c>
      <c r="P40" s="53">
        <v>16863808078</v>
      </c>
      <c r="Q40" s="53"/>
      <c r="S40" s="9">
        <v>0</v>
      </c>
      <c r="U40" s="9">
        <v>16863808078</v>
      </c>
      <c r="W40" s="10">
        <v>1.1100000000000001</v>
      </c>
    </row>
    <row r="41" spans="1:23" ht="21.75" customHeight="1" x14ac:dyDescent="0.2">
      <c r="A41" s="46" t="s">
        <v>21</v>
      </c>
      <c r="B41" s="46"/>
      <c r="D41" s="9">
        <v>0</v>
      </c>
      <c r="F41" s="9">
        <v>15865813052</v>
      </c>
      <c r="H41" s="9">
        <v>0</v>
      </c>
      <c r="J41" s="9">
        <v>15865813052</v>
      </c>
      <c r="L41" s="10">
        <v>1.83</v>
      </c>
      <c r="N41" s="9">
        <v>0</v>
      </c>
      <c r="P41" s="53">
        <v>24592010230</v>
      </c>
      <c r="Q41" s="53"/>
      <c r="S41" s="9">
        <v>0</v>
      </c>
      <c r="U41" s="9">
        <v>24592010230</v>
      </c>
      <c r="W41" s="10">
        <v>1.62</v>
      </c>
    </row>
    <row r="42" spans="1:23" ht="21.75" customHeight="1" x14ac:dyDescent="0.2">
      <c r="A42" s="46" t="s">
        <v>32</v>
      </c>
      <c r="B42" s="46"/>
      <c r="D42" s="9">
        <v>0</v>
      </c>
      <c r="F42" s="9">
        <v>44402097960</v>
      </c>
      <c r="H42" s="9">
        <v>0</v>
      </c>
      <c r="J42" s="9">
        <v>44402097960</v>
      </c>
      <c r="L42" s="10">
        <v>5.1100000000000003</v>
      </c>
      <c r="N42" s="9">
        <v>0</v>
      </c>
      <c r="P42" s="53">
        <v>101443731180</v>
      </c>
      <c r="Q42" s="53"/>
      <c r="S42" s="9">
        <v>0</v>
      </c>
      <c r="U42" s="9">
        <v>101443731180</v>
      </c>
      <c r="W42" s="10">
        <v>6.7</v>
      </c>
    </row>
    <row r="43" spans="1:23" ht="21.75" customHeight="1" x14ac:dyDescent="0.2">
      <c r="A43" s="46" t="s">
        <v>27</v>
      </c>
      <c r="B43" s="46"/>
      <c r="D43" s="9">
        <v>0</v>
      </c>
      <c r="F43" s="9">
        <v>3373717999</v>
      </c>
      <c r="H43" s="9">
        <v>0</v>
      </c>
      <c r="J43" s="9">
        <v>3373717999</v>
      </c>
      <c r="L43" s="10">
        <v>0.39</v>
      </c>
      <c r="N43" s="9">
        <v>0</v>
      </c>
      <c r="P43" s="53">
        <v>12304147999</v>
      </c>
      <c r="Q43" s="53"/>
      <c r="S43" s="9">
        <v>0</v>
      </c>
      <c r="U43" s="9">
        <v>12304147999</v>
      </c>
      <c r="W43" s="10">
        <v>0.81</v>
      </c>
    </row>
    <row r="44" spans="1:23" ht="21.75" customHeight="1" x14ac:dyDescent="0.2">
      <c r="A44" s="46" t="s">
        <v>52</v>
      </c>
      <c r="B44" s="46"/>
      <c r="D44" s="9">
        <v>0</v>
      </c>
      <c r="F44" s="9">
        <v>-1008558898</v>
      </c>
      <c r="H44" s="9">
        <v>0</v>
      </c>
      <c r="J44" s="9">
        <v>-1008558898</v>
      </c>
      <c r="L44" s="10">
        <v>-0.12</v>
      </c>
      <c r="N44" s="9">
        <v>0</v>
      </c>
      <c r="P44" s="53">
        <v>775542561</v>
      </c>
      <c r="Q44" s="53"/>
      <c r="S44" s="9">
        <v>0</v>
      </c>
      <c r="U44" s="9">
        <v>775542561</v>
      </c>
      <c r="W44" s="10">
        <v>0.05</v>
      </c>
    </row>
    <row r="45" spans="1:23" ht="21.75" customHeight="1" x14ac:dyDescent="0.2">
      <c r="A45" s="46" t="s">
        <v>57</v>
      </c>
      <c r="B45" s="46"/>
      <c r="D45" s="9">
        <v>0</v>
      </c>
      <c r="F45" s="9">
        <v>87728073509</v>
      </c>
      <c r="H45" s="9">
        <v>0</v>
      </c>
      <c r="J45" s="9">
        <v>87728073509</v>
      </c>
      <c r="L45" s="10">
        <v>10.1</v>
      </c>
      <c r="N45" s="9">
        <v>0</v>
      </c>
      <c r="P45" s="53">
        <v>94970262247</v>
      </c>
      <c r="Q45" s="53"/>
      <c r="S45" s="9">
        <v>0</v>
      </c>
      <c r="U45" s="9">
        <v>94970262247</v>
      </c>
      <c r="W45" s="10">
        <v>6.27</v>
      </c>
    </row>
    <row r="46" spans="1:23" ht="21.75" customHeight="1" x14ac:dyDescent="0.2">
      <c r="A46" s="46" t="s">
        <v>55</v>
      </c>
      <c r="B46" s="46"/>
      <c r="D46" s="9">
        <v>0</v>
      </c>
      <c r="F46" s="9">
        <v>30407787892</v>
      </c>
      <c r="H46" s="9">
        <v>0</v>
      </c>
      <c r="J46" s="9">
        <v>30407787892</v>
      </c>
      <c r="L46" s="10">
        <v>3.5</v>
      </c>
      <c r="N46" s="9">
        <v>0</v>
      </c>
      <c r="P46" s="53">
        <v>39192555285</v>
      </c>
      <c r="Q46" s="53"/>
      <c r="S46" s="9">
        <v>0</v>
      </c>
      <c r="U46" s="9">
        <v>39192555285</v>
      </c>
      <c r="W46" s="10">
        <v>2.59</v>
      </c>
    </row>
    <row r="47" spans="1:23" ht="21.75" customHeight="1" x14ac:dyDescent="0.2">
      <c r="A47" s="46" t="s">
        <v>41</v>
      </c>
      <c r="B47" s="46"/>
      <c r="D47" s="9">
        <v>0</v>
      </c>
      <c r="F47" s="9">
        <v>50748127316</v>
      </c>
      <c r="H47" s="9">
        <v>0</v>
      </c>
      <c r="J47" s="9">
        <v>50748127316</v>
      </c>
      <c r="L47" s="10">
        <v>5.84</v>
      </c>
      <c r="N47" s="9">
        <v>0</v>
      </c>
      <c r="P47" s="53">
        <v>36538218851</v>
      </c>
      <c r="Q47" s="53"/>
      <c r="S47" s="9">
        <v>0</v>
      </c>
      <c r="U47" s="9">
        <v>36538218851</v>
      </c>
      <c r="W47" s="10">
        <v>2.41</v>
      </c>
    </row>
    <row r="48" spans="1:23" ht="21.75" customHeight="1" x14ac:dyDescent="0.2">
      <c r="A48" s="46" t="s">
        <v>40</v>
      </c>
      <c r="B48" s="46"/>
      <c r="D48" s="9">
        <v>0</v>
      </c>
      <c r="F48" s="9">
        <v>56803566010</v>
      </c>
      <c r="H48" s="9">
        <v>0</v>
      </c>
      <c r="J48" s="9">
        <v>56803566010</v>
      </c>
      <c r="L48" s="10">
        <v>6.54</v>
      </c>
      <c r="N48" s="9">
        <v>0</v>
      </c>
      <c r="P48" s="53">
        <v>39286750339</v>
      </c>
      <c r="Q48" s="53"/>
      <c r="S48" s="9">
        <v>0</v>
      </c>
      <c r="U48" s="9">
        <v>39286750339</v>
      </c>
      <c r="W48" s="10">
        <v>2.59</v>
      </c>
    </row>
    <row r="49" spans="1:23" ht="21.75" customHeight="1" x14ac:dyDescent="0.2">
      <c r="A49" s="46" t="s">
        <v>29</v>
      </c>
      <c r="B49" s="46"/>
      <c r="D49" s="9">
        <v>0</v>
      </c>
      <c r="F49" s="9">
        <v>8855017480</v>
      </c>
      <c r="H49" s="9">
        <v>0</v>
      </c>
      <c r="J49" s="9">
        <v>8855017480</v>
      </c>
      <c r="L49" s="10">
        <v>1.02</v>
      </c>
      <c r="N49" s="9">
        <v>0</v>
      </c>
      <c r="P49" s="53">
        <v>16039449188</v>
      </c>
      <c r="Q49" s="53"/>
      <c r="S49" s="9">
        <v>0</v>
      </c>
      <c r="U49" s="9">
        <v>16039449188</v>
      </c>
      <c r="W49" s="10">
        <v>1.06</v>
      </c>
    </row>
    <row r="50" spans="1:23" ht="21.75" customHeight="1" x14ac:dyDescent="0.2">
      <c r="A50" s="46" t="s">
        <v>74</v>
      </c>
      <c r="B50" s="46"/>
      <c r="D50" s="9">
        <v>0</v>
      </c>
      <c r="F50" s="9">
        <v>33109549</v>
      </c>
      <c r="H50" s="9">
        <v>0</v>
      </c>
      <c r="J50" s="9">
        <v>33109549</v>
      </c>
      <c r="L50" s="10">
        <v>0</v>
      </c>
      <c r="N50" s="9">
        <v>0</v>
      </c>
      <c r="P50" s="53">
        <v>33109549</v>
      </c>
      <c r="Q50" s="53"/>
      <c r="S50" s="9">
        <v>0</v>
      </c>
      <c r="U50" s="9">
        <v>33109549</v>
      </c>
      <c r="W50" s="10">
        <v>0</v>
      </c>
    </row>
    <row r="51" spans="1:23" ht="21.75" customHeight="1" x14ac:dyDescent="0.2">
      <c r="A51" s="46" t="s">
        <v>25</v>
      </c>
      <c r="B51" s="46"/>
      <c r="D51" s="9">
        <v>0</v>
      </c>
      <c r="F51" s="9">
        <v>33724973452</v>
      </c>
      <c r="H51" s="9">
        <v>0</v>
      </c>
      <c r="J51" s="9">
        <v>33724973452</v>
      </c>
      <c r="L51" s="10">
        <v>3.88</v>
      </c>
      <c r="N51" s="9">
        <v>0</v>
      </c>
      <c r="P51" s="53">
        <v>34069505730</v>
      </c>
      <c r="Q51" s="53"/>
      <c r="S51" s="9">
        <v>0</v>
      </c>
      <c r="U51" s="9">
        <v>34069505730</v>
      </c>
      <c r="W51" s="10">
        <v>2.25</v>
      </c>
    </row>
    <row r="52" spans="1:23" ht="21.75" customHeight="1" x14ac:dyDescent="0.2">
      <c r="A52" s="46" t="s">
        <v>60</v>
      </c>
      <c r="B52" s="46"/>
      <c r="D52" s="9">
        <v>0</v>
      </c>
      <c r="F52" s="9">
        <v>36167299656</v>
      </c>
      <c r="H52" s="9">
        <v>0</v>
      </c>
      <c r="J52" s="9">
        <v>36167299656</v>
      </c>
      <c r="L52" s="10">
        <v>4.16</v>
      </c>
      <c r="N52" s="9">
        <v>0</v>
      </c>
      <c r="P52" s="53">
        <v>63095692441</v>
      </c>
      <c r="Q52" s="53"/>
      <c r="S52" s="9">
        <v>0</v>
      </c>
      <c r="U52" s="9">
        <v>63095692441</v>
      </c>
      <c r="W52" s="10">
        <v>4.17</v>
      </c>
    </row>
    <row r="53" spans="1:23" ht="21.75" customHeight="1" x14ac:dyDescent="0.2">
      <c r="A53" s="46" t="s">
        <v>54</v>
      </c>
      <c r="B53" s="46"/>
      <c r="D53" s="9">
        <v>0</v>
      </c>
      <c r="F53" s="9">
        <v>9429045675</v>
      </c>
      <c r="H53" s="9">
        <v>0</v>
      </c>
      <c r="J53" s="9">
        <v>9429045675</v>
      </c>
      <c r="L53" s="10">
        <v>1.0900000000000001</v>
      </c>
      <c r="N53" s="9">
        <v>0</v>
      </c>
      <c r="P53" s="53">
        <v>14147289525</v>
      </c>
      <c r="Q53" s="53"/>
      <c r="S53" s="9">
        <v>0</v>
      </c>
      <c r="U53" s="9">
        <v>14147289525</v>
      </c>
      <c r="W53" s="10">
        <v>0.93</v>
      </c>
    </row>
    <row r="54" spans="1:23" ht="21.75" customHeight="1" x14ac:dyDescent="0.2">
      <c r="A54" s="46" t="s">
        <v>44</v>
      </c>
      <c r="B54" s="46"/>
      <c r="D54" s="9">
        <v>0</v>
      </c>
      <c r="F54" s="9">
        <v>23104540829</v>
      </c>
      <c r="H54" s="9">
        <v>0</v>
      </c>
      <c r="J54" s="9">
        <v>23104540829</v>
      </c>
      <c r="L54" s="10">
        <v>2.66</v>
      </c>
      <c r="N54" s="9">
        <v>0</v>
      </c>
      <c r="P54" s="53">
        <v>22656540112</v>
      </c>
      <c r="Q54" s="53"/>
      <c r="S54" s="9">
        <v>0</v>
      </c>
      <c r="U54" s="9">
        <v>22656540112</v>
      </c>
      <c r="W54" s="10">
        <v>1.5</v>
      </c>
    </row>
    <row r="55" spans="1:23" ht="21.75" customHeight="1" x14ac:dyDescent="0.2">
      <c r="A55" s="46" t="s">
        <v>76</v>
      </c>
      <c r="B55" s="46"/>
      <c r="D55" s="9">
        <v>0</v>
      </c>
      <c r="F55" s="9">
        <v>9814663365</v>
      </c>
      <c r="H55" s="9">
        <v>0</v>
      </c>
      <c r="J55" s="9">
        <v>9814663365</v>
      </c>
      <c r="L55" s="10">
        <v>1.1299999999999999</v>
      </c>
      <c r="N55" s="9">
        <v>0</v>
      </c>
      <c r="P55" s="53">
        <v>9814663365</v>
      </c>
      <c r="Q55" s="53"/>
      <c r="S55" s="9">
        <v>0</v>
      </c>
      <c r="U55" s="9">
        <v>9814663365</v>
      </c>
      <c r="W55" s="10">
        <v>0.65</v>
      </c>
    </row>
    <row r="56" spans="1:23" ht="21.75" customHeight="1" x14ac:dyDescent="0.2">
      <c r="A56" s="46" t="s">
        <v>77</v>
      </c>
      <c r="B56" s="46"/>
      <c r="D56" s="9">
        <v>0</v>
      </c>
      <c r="F56" s="9">
        <v>235472036</v>
      </c>
      <c r="H56" s="9">
        <v>0</v>
      </c>
      <c r="J56" s="9">
        <v>235472036</v>
      </c>
      <c r="L56" s="10">
        <v>0.03</v>
      </c>
      <c r="N56" s="9">
        <v>0</v>
      </c>
      <c r="P56" s="53">
        <v>235472036</v>
      </c>
      <c r="Q56" s="53"/>
      <c r="S56" s="9">
        <v>0</v>
      </c>
      <c r="U56" s="9">
        <v>235472036</v>
      </c>
      <c r="W56" s="10">
        <v>0.02</v>
      </c>
    </row>
    <row r="57" spans="1:23" ht="21.75" customHeight="1" x14ac:dyDescent="0.2">
      <c r="A57" s="46" t="s">
        <v>39</v>
      </c>
      <c r="B57" s="46"/>
      <c r="D57" s="9">
        <v>0</v>
      </c>
      <c r="F57" s="9">
        <v>3951715274</v>
      </c>
      <c r="H57" s="9">
        <v>0</v>
      </c>
      <c r="J57" s="9">
        <v>3951715274</v>
      </c>
      <c r="L57" s="10">
        <v>0.45</v>
      </c>
      <c r="N57" s="9">
        <v>0</v>
      </c>
      <c r="P57" s="53">
        <v>15325373475</v>
      </c>
      <c r="Q57" s="53"/>
      <c r="S57" s="9">
        <v>0</v>
      </c>
      <c r="U57" s="9">
        <v>15325373475</v>
      </c>
      <c r="W57" s="10">
        <v>1.01</v>
      </c>
    </row>
    <row r="58" spans="1:23" ht="21.75" customHeight="1" x14ac:dyDescent="0.2">
      <c r="A58" s="46" t="s">
        <v>65</v>
      </c>
      <c r="B58" s="46"/>
      <c r="D58" s="9">
        <v>0</v>
      </c>
      <c r="F58" s="9">
        <v>1089512460</v>
      </c>
      <c r="H58" s="9">
        <v>0</v>
      </c>
      <c r="J58" s="9">
        <v>1089512460</v>
      </c>
      <c r="L58" s="10">
        <v>0.13</v>
      </c>
      <c r="N58" s="9">
        <v>0</v>
      </c>
      <c r="P58" s="53">
        <v>2490712218</v>
      </c>
      <c r="Q58" s="53"/>
      <c r="S58" s="9">
        <v>0</v>
      </c>
      <c r="U58" s="9">
        <v>2490712218</v>
      </c>
      <c r="W58" s="10">
        <v>0.16</v>
      </c>
    </row>
    <row r="59" spans="1:23" ht="21.75" customHeight="1" x14ac:dyDescent="0.2">
      <c r="A59" s="46" t="s">
        <v>33</v>
      </c>
      <c r="B59" s="46"/>
      <c r="D59" s="9">
        <v>0</v>
      </c>
      <c r="F59" s="9">
        <v>-13853041778</v>
      </c>
      <c r="H59" s="9">
        <v>0</v>
      </c>
      <c r="J59" s="9">
        <v>-13853041778</v>
      </c>
      <c r="L59" s="10">
        <v>-1.59</v>
      </c>
      <c r="N59" s="9">
        <v>0</v>
      </c>
      <c r="P59" s="53">
        <v>13836530406</v>
      </c>
      <c r="Q59" s="53"/>
      <c r="S59" s="9">
        <v>0</v>
      </c>
      <c r="U59" s="9">
        <v>13836530406</v>
      </c>
      <c r="W59" s="10">
        <v>0.91</v>
      </c>
    </row>
    <row r="60" spans="1:23" ht="21.75" customHeight="1" x14ac:dyDescent="0.2">
      <c r="A60" s="46" t="s">
        <v>63</v>
      </c>
      <c r="B60" s="46"/>
      <c r="D60" s="9">
        <v>0</v>
      </c>
      <c r="F60" s="9">
        <v>16197812701</v>
      </c>
      <c r="H60" s="9">
        <v>0</v>
      </c>
      <c r="J60" s="9">
        <v>16197812701</v>
      </c>
      <c r="L60" s="10">
        <v>1.86</v>
      </c>
      <c r="N60" s="9">
        <v>0</v>
      </c>
      <c r="P60" s="53">
        <v>45816670213</v>
      </c>
      <c r="Q60" s="53"/>
      <c r="S60" s="9">
        <v>0</v>
      </c>
      <c r="U60" s="9">
        <v>45816670213</v>
      </c>
      <c r="W60" s="10">
        <v>3.03</v>
      </c>
    </row>
    <row r="61" spans="1:23" ht="21.75" customHeight="1" x14ac:dyDescent="0.2">
      <c r="A61" s="46" t="s">
        <v>37</v>
      </c>
      <c r="B61" s="46"/>
      <c r="D61" s="9">
        <v>0</v>
      </c>
      <c r="F61" s="9">
        <v>6497143369</v>
      </c>
      <c r="H61" s="9">
        <v>0</v>
      </c>
      <c r="J61" s="9">
        <v>6497143369</v>
      </c>
      <c r="L61" s="10">
        <v>0.75</v>
      </c>
      <c r="N61" s="9">
        <v>0</v>
      </c>
      <c r="P61" s="53">
        <v>9471739128</v>
      </c>
      <c r="Q61" s="53"/>
      <c r="S61" s="9">
        <v>0</v>
      </c>
      <c r="U61" s="9">
        <v>9471739128</v>
      </c>
      <c r="W61" s="10">
        <v>0.63</v>
      </c>
    </row>
    <row r="62" spans="1:23" ht="21.75" customHeight="1" x14ac:dyDescent="0.2">
      <c r="A62" s="46" t="s">
        <v>30</v>
      </c>
      <c r="B62" s="46"/>
      <c r="D62" s="9">
        <v>0</v>
      </c>
      <c r="F62" s="9">
        <v>3222023970</v>
      </c>
      <c r="H62" s="9">
        <v>0</v>
      </c>
      <c r="J62" s="9">
        <v>3222023970</v>
      </c>
      <c r="L62" s="10">
        <v>0.37</v>
      </c>
      <c r="N62" s="9">
        <v>0</v>
      </c>
      <c r="P62" s="53">
        <v>46691500950</v>
      </c>
      <c r="Q62" s="53"/>
      <c r="S62" s="9">
        <v>0</v>
      </c>
      <c r="U62" s="9">
        <v>46691500950</v>
      </c>
      <c r="W62" s="10">
        <v>3.08</v>
      </c>
    </row>
    <row r="63" spans="1:23" ht="21.75" customHeight="1" x14ac:dyDescent="0.2">
      <c r="A63" s="46" t="s">
        <v>73</v>
      </c>
      <c r="B63" s="46"/>
      <c r="D63" s="9">
        <v>0</v>
      </c>
      <c r="F63" s="9">
        <v>2003344375</v>
      </c>
      <c r="H63" s="9">
        <v>0</v>
      </c>
      <c r="J63" s="9">
        <v>2003344375</v>
      </c>
      <c r="L63" s="10">
        <v>0.23</v>
      </c>
      <c r="N63" s="9">
        <v>0</v>
      </c>
      <c r="P63" s="53">
        <v>2003344375</v>
      </c>
      <c r="Q63" s="53"/>
      <c r="S63" s="9">
        <v>0</v>
      </c>
      <c r="U63" s="9">
        <v>2003344375</v>
      </c>
      <c r="W63" s="10">
        <v>0.13</v>
      </c>
    </row>
    <row r="64" spans="1:23" ht="21.75" customHeight="1" x14ac:dyDescent="0.2">
      <c r="A64" s="46" t="s">
        <v>47</v>
      </c>
      <c r="B64" s="46"/>
      <c r="D64" s="9">
        <v>0</v>
      </c>
      <c r="F64" s="9">
        <v>66191679819</v>
      </c>
      <c r="H64" s="9">
        <v>0</v>
      </c>
      <c r="J64" s="9">
        <v>66191679819</v>
      </c>
      <c r="L64" s="10">
        <v>7.62</v>
      </c>
      <c r="N64" s="9">
        <v>0</v>
      </c>
      <c r="P64" s="53">
        <v>99376248372</v>
      </c>
      <c r="Q64" s="53"/>
      <c r="S64" s="9">
        <v>0</v>
      </c>
      <c r="U64" s="9">
        <v>99376248372</v>
      </c>
      <c r="W64" s="10">
        <v>6.56</v>
      </c>
    </row>
    <row r="65" spans="1:23" ht="21.75" customHeight="1" x14ac:dyDescent="0.2">
      <c r="A65" s="46" t="s">
        <v>72</v>
      </c>
      <c r="B65" s="46"/>
      <c r="D65" s="9">
        <v>0</v>
      </c>
      <c r="F65" s="9">
        <v>19772171148</v>
      </c>
      <c r="H65" s="9">
        <v>0</v>
      </c>
      <c r="J65" s="9">
        <v>19772171148</v>
      </c>
      <c r="L65" s="10">
        <v>2.2799999999999998</v>
      </c>
      <c r="N65" s="9">
        <v>0</v>
      </c>
      <c r="P65" s="53">
        <v>10551068909</v>
      </c>
      <c r="Q65" s="53"/>
      <c r="S65" s="9">
        <v>0</v>
      </c>
      <c r="U65" s="9">
        <v>10551068909</v>
      </c>
      <c r="W65" s="10">
        <v>0.7</v>
      </c>
    </row>
    <row r="66" spans="1:23" ht="21.75" customHeight="1" x14ac:dyDescent="0.2">
      <c r="A66" s="46" t="s">
        <v>75</v>
      </c>
      <c r="B66" s="46"/>
      <c r="D66" s="9">
        <v>0</v>
      </c>
      <c r="F66" s="9">
        <v>-37338757466</v>
      </c>
      <c r="H66" s="9">
        <v>0</v>
      </c>
      <c r="J66" s="9">
        <v>-37338757466</v>
      </c>
      <c r="L66" s="10">
        <v>-4.3</v>
      </c>
      <c r="N66" s="9">
        <v>0</v>
      </c>
      <c r="P66" s="53">
        <v>-37338757466</v>
      </c>
      <c r="Q66" s="53"/>
      <c r="S66" s="9">
        <v>0</v>
      </c>
      <c r="U66" s="9">
        <v>-37338757466</v>
      </c>
      <c r="W66" s="10">
        <v>-2.4700000000000002</v>
      </c>
    </row>
    <row r="67" spans="1:23" ht="21.75" customHeight="1" x14ac:dyDescent="0.2">
      <c r="A67" s="46" t="s">
        <v>26</v>
      </c>
      <c r="B67" s="46"/>
      <c r="D67" s="9">
        <v>0</v>
      </c>
      <c r="F67" s="9">
        <v>12291789734</v>
      </c>
      <c r="H67" s="9">
        <v>0</v>
      </c>
      <c r="J67" s="9">
        <v>12291789734</v>
      </c>
      <c r="L67" s="10">
        <v>1.41</v>
      </c>
      <c r="N67" s="9">
        <v>0</v>
      </c>
      <c r="P67" s="53">
        <v>62204536115</v>
      </c>
      <c r="Q67" s="53"/>
      <c r="S67" s="9">
        <v>0</v>
      </c>
      <c r="U67" s="9">
        <v>62204536115</v>
      </c>
      <c r="W67" s="10">
        <v>4.1100000000000003</v>
      </c>
    </row>
    <row r="68" spans="1:23" ht="21.75" customHeight="1" x14ac:dyDescent="0.2">
      <c r="A68" s="46" t="s">
        <v>36</v>
      </c>
      <c r="B68" s="46"/>
      <c r="D68" s="9">
        <v>0</v>
      </c>
      <c r="F68" s="9">
        <v>17163208319</v>
      </c>
      <c r="H68" s="9">
        <v>0</v>
      </c>
      <c r="J68" s="9">
        <v>17163208319</v>
      </c>
      <c r="L68" s="10">
        <v>1.98</v>
      </c>
      <c r="N68" s="9">
        <v>0</v>
      </c>
      <c r="P68" s="53">
        <v>17398320762</v>
      </c>
      <c r="Q68" s="53"/>
      <c r="S68" s="9">
        <v>0</v>
      </c>
      <c r="U68" s="9">
        <v>17398320762</v>
      </c>
      <c r="W68" s="10">
        <v>1.1499999999999999</v>
      </c>
    </row>
    <row r="69" spans="1:23" ht="21.75" customHeight="1" x14ac:dyDescent="0.2">
      <c r="A69" s="46" t="s">
        <v>19</v>
      </c>
      <c r="B69" s="46"/>
      <c r="D69" s="9">
        <v>0</v>
      </c>
      <c r="F69" s="9">
        <v>17358744922</v>
      </c>
      <c r="H69" s="9">
        <v>0</v>
      </c>
      <c r="J69" s="9">
        <v>17358744922</v>
      </c>
      <c r="L69" s="10">
        <v>2</v>
      </c>
      <c r="N69" s="9">
        <v>0</v>
      </c>
      <c r="P69" s="53">
        <v>15426352314</v>
      </c>
      <c r="Q69" s="53"/>
      <c r="S69" s="9">
        <v>0</v>
      </c>
      <c r="U69" s="9">
        <v>15426352314</v>
      </c>
      <c r="W69" s="10">
        <v>1.02</v>
      </c>
    </row>
    <row r="70" spans="1:23" ht="21.75" customHeight="1" x14ac:dyDescent="0.2">
      <c r="A70" s="46" t="s">
        <v>22</v>
      </c>
      <c r="B70" s="46"/>
      <c r="D70" s="9">
        <v>0</v>
      </c>
      <c r="F70" s="9">
        <v>14324317776</v>
      </c>
      <c r="H70" s="9">
        <v>0</v>
      </c>
      <c r="J70" s="9">
        <v>14324317776</v>
      </c>
      <c r="L70" s="10">
        <v>1.65</v>
      </c>
      <c r="N70" s="9">
        <v>0</v>
      </c>
      <c r="P70" s="53">
        <v>22055910363</v>
      </c>
      <c r="Q70" s="53"/>
      <c r="S70" s="9">
        <v>0</v>
      </c>
      <c r="U70" s="9">
        <v>22055910363</v>
      </c>
      <c r="W70" s="10">
        <v>1.46</v>
      </c>
    </row>
    <row r="71" spans="1:23" ht="21.75" customHeight="1" x14ac:dyDescent="0.2">
      <c r="A71" s="47" t="s">
        <v>35</v>
      </c>
      <c r="B71" s="47"/>
      <c r="D71" s="13">
        <v>0</v>
      </c>
      <c r="F71" s="13">
        <v>1825230099</v>
      </c>
      <c r="H71" s="13">
        <v>0</v>
      </c>
      <c r="J71" s="13">
        <v>1825230099</v>
      </c>
      <c r="L71" s="14">
        <v>0.21</v>
      </c>
      <c r="N71" s="13">
        <v>0</v>
      </c>
      <c r="P71" s="53">
        <v>3014395164</v>
      </c>
      <c r="Q71" s="57"/>
      <c r="S71" s="13">
        <v>0</v>
      </c>
      <c r="U71" s="13">
        <v>3014395164</v>
      </c>
      <c r="W71" s="14">
        <v>0.2</v>
      </c>
    </row>
    <row r="72" spans="1:23" ht="21.75" customHeight="1" x14ac:dyDescent="0.2">
      <c r="A72" s="48" t="s">
        <v>78</v>
      </c>
      <c r="B72" s="48"/>
      <c r="D72" s="16">
        <v>8834009279</v>
      </c>
      <c r="F72" s="16">
        <v>816497068737</v>
      </c>
      <c r="H72" s="16">
        <v>97500896364</v>
      </c>
      <c r="J72" s="16">
        <v>922831974380</v>
      </c>
      <c r="L72" s="17">
        <v>106.22</v>
      </c>
      <c r="N72" s="16">
        <v>26870266182</v>
      </c>
      <c r="Q72" s="16">
        <v>1340980473295</v>
      </c>
      <c r="S72" s="16">
        <v>126084386960</v>
      </c>
      <c r="U72" s="16">
        <v>1493935126437</v>
      </c>
      <c r="W72" s="17">
        <v>98.67</v>
      </c>
    </row>
  </sheetData>
  <mergeCells count="1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9:B69"/>
    <mergeCell ref="P69:Q69"/>
    <mergeCell ref="A70:B70"/>
    <mergeCell ref="P70:Q70"/>
    <mergeCell ref="A71:B71"/>
    <mergeCell ref="P71:Q71"/>
    <mergeCell ref="A72:B72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</mergeCells>
  <pageMargins left="0.39" right="0.39" top="0.39" bottom="0.39" header="0" footer="0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314"/>
  <sheetViews>
    <sheetView rightToLeft="1" view="pageBreakPreview" zoomScale="110" zoomScaleNormal="100" zoomScaleSheetLayoutView="110" workbookViewId="0">
      <selection activeCell="B31" sqref="B31"/>
    </sheetView>
  </sheetViews>
  <sheetFormatPr defaultRowHeight="12.75" x14ac:dyDescent="0.2"/>
  <cols>
    <col min="1" max="1" width="7.85546875" style="26" customWidth="1"/>
    <col min="2" max="2" width="17.28515625" style="26" customWidth="1"/>
    <col min="3" max="3" width="0.5703125" style="26" customWidth="1"/>
    <col min="4" max="4" width="20.5703125" style="26" customWidth="1"/>
    <col min="5" max="5" width="0.5703125" style="26" customWidth="1"/>
    <col min="6" max="6" width="29.7109375" style="26" customWidth="1"/>
    <col min="7" max="7" width="0.5703125" style="26" customWidth="1"/>
    <col min="8" max="8" width="13" style="26" customWidth="1"/>
    <col min="9" max="9" width="0.28515625" style="26" customWidth="1"/>
    <col min="10" max="10" width="10.42578125" style="26" customWidth="1"/>
    <col min="11" max="11" width="9.140625" style="26" customWidth="1"/>
    <col min="12" max="12" width="0.28515625" style="26" customWidth="1"/>
    <col min="13" max="13" width="28.5703125" style="26" customWidth="1"/>
    <col min="14" max="14" width="0.42578125" style="26" customWidth="1"/>
    <col min="15" max="15" width="14.28515625" style="26" customWidth="1"/>
    <col min="16" max="16" width="0.28515625" style="26" customWidth="1"/>
    <col min="17" max="17" width="28.7109375" style="26" customWidth="1"/>
    <col min="18" max="18" width="0.140625" style="26" customWidth="1"/>
    <col min="19" max="19" width="28.5703125" style="26" customWidth="1"/>
    <col min="20" max="20" width="0.28515625" style="26" customWidth="1"/>
    <col min="21" max="16384" width="9.140625" style="26"/>
  </cols>
  <sheetData>
    <row r="1" spans="1:21" ht="21.7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1" ht="21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21" ht="21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21" ht="14.45" customHeight="1" x14ac:dyDescent="0.2"/>
    <row r="5" spans="1:21" ht="14.45" customHeight="1" x14ac:dyDescent="0.2">
      <c r="A5" s="27" t="s">
        <v>122</v>
      </c>
      <c r="B5" s="59" t="s">
        <v>123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21" ht="14.45" customHeight="1" x14ac:dyDescent="0.2">
      <c r="M6" s="60" t="s">
        <v>124</v>
      </c>
      <c r="Q6" s="60" t="s">
        <v>167</v>
      </c>
      <c r="R6" s="28"/>
      <c r="S6" s="60" t="s">
        <v>125</v>
      </c>
    </row>
    <row r="7" spans="1:21" ht="36.75" customHeight="1" x14ac:dyDescent="0.2">
      <c r="A7" s="77" t="s">
        <v>126</v>
      </c>
      <c r="B7" s="77"/>
      <c r="D7" s="29" t="s">
        <v>127</v>
      </c>
      <c r="F7" s="29" t="s">
        <v>128</v>
      </c>
      <c r="H7" s="29" t="s">
        <v>80</v>
      </c>
      <c r="J7" s="77" t="s">
        <v>129</v>
      </c>
      <c r="K7" s="77"/>
      <c r="M7" s="60"/>
      <c r="O7" s="30" t="s">
        <v>130</v>
      </c>
      <c r="Q7" s="76"/>
      <c r="R7" s="28"/>
      <c r="S7" s="61"/>
    </row>
    <row r="8" spans="1:21" ht="14.45" customHeight="1" x14ac:dyDescent="0.45">
      <c r="A8" s="62" t="s">
        <v>168</v>
      </c>
      <c r="B8" s="62"/>
      <c r="D8" s="74" t="s">
        <v>131</v>
      </c>
      <c r="F8" s="62" t="s">
        <v>169</v>
      </c>
      <c r="H8" s="64">
        <v>85000</v>
      </c>
      <c r="I8" s="31"/>
      <c r="J8" s="66">
        <v>85000000000</v>
      </c>
      <c r="K8" s="66"/>
      <c r="L8" s="32"/>
      <c r="M8" s="68">
        <v>10104594830</v>
      </c>
      <c r="N8" s="32"/>
      <c r="O8" s="70">
        <v>19</v>
      </c>
      <c r="P8" s="32"/>
      <c r="Q8" s="70" t="s">
        <v>170</v>
      </c>
      <c r="R8" s="32"/>
      <c r="S8" s="70">
        <v>37</v>
      </c>
    </row>
    <row r="9" spans="1:21" ht="14.45" customHeight="1" x14ac:dyDescent="0.45">
      <c r="A9" s="63"/>
      <c r="B9" s="63"/>
      <c r="D9" s="63"/>
      <c r="F9" s="63"/>
      <c r="H9" s="65"/>
      <c r="I9" s="31"/>
      <c r="J9" s="67"/>
      <c r="K9" s="67"/>
      <c r="L9" s="32"/>
      <c r="M9" s="69"/>
      <c r="N9" s="32"/>
      <c r="O9" s="71"/>
      <c r="P9" s="32"/>
      <c r="Q9" s="71"/>
      <c r="R9" s="32"/>
      <c r="S9" s="71"/>
    </row>
    <row r="10" spans="1:21" ht="30" customHeight="1" x14ac:dyDescent="0.45">
      <c r="A10" s="75"/>
      <c r="B10" s="75"/>
      <c r="D10" s="75"/>
      <c r="F10" s="30"/>
      <c r="H10" s="32"/>
      <c r="I10" s="32"/>
      <c r="J10" s="32"/>
      <c r="K10" s="32"/>
      <c r="L10" s="32"/>
      <c r="M10" s="72">
        <f>SUM(M8)</f>
        <v>10104594830</v>
      </c>
      <c r="N10" s="32"/>
      <c r="O10" s="32"/>
      <c r="P10" s="32"/>
      <c r="Q10" s="32"/>
      <c r="R10" s="32"/>
    </row>
    <row r="11" spans="1:21" ht="7.5" customHeight="1" thickBot="1" x14ac:dyDescent="0.25">
      <c r="A11" s="75"/>
      <c r="B11" s="75"/>
      <c r="D11" s="75"/>
      <c r="F11" s="30"/>
      <c r="M11" s="73"/>
    </row>
    <row r="12" spans="1:21" ht="14.45" customHeight="1" thickTop="1" x14ac:dyDescent="0.2"/>
    <row r="13" spans="1:21" ht="14.45" customHeight="1" x14ac:dyDescent="0.2">
      <c r="M13" s="33"/>
    </row>
    <row r="14" spans="1:21" ht="14.45" customHeight="1" x14ac:dyDescent="0.2">
      <c r="M14" s="33"/>
      <c r="U14" s="33"/>
    </row>
    <row r="15" spans="1:21" ht="14.45" customHeight="1" x14ac:dyDescent="0.2">
      <c r="M15" s="33"/>
      <c r="U15" s="33"/>
    </row>
    <row r="16" spans="1:21" ht="14.45" customHeight="1" x14ac:dyDescent="0.2">
      <c r="U16" s="33"/>
    </row>
    <row r="17" spans="21:21" ht="14.45" customHeight="1" x14ac:dyDescent="0.2">
      <c r="U17" s="33"/>
    </row>
    <row r="18" spans="21:21" ht="14.45" customHeight="1" x14ac:dyDescent="0.2">
      <c r="U18" s="33"/>
    </row>
    <row r="19" spans="21:21" ht="14.45" customHeight="1" x14ac:dyDescent="0.2">
      <c r="U19" s="33"/>
    </row>
    <row r="20" spans="21:21" ht="14.45" customHeight="1" x14ac:dyDescent="0.2">
      <c r="U20" s="33"/>
    </row>
    <row r="21" spans="21:21" ht="14.45" customHeight="1" x14ac:dyDescent="0.2">
      <c r="U21" s="33"/>
    </row>
    <row r="22" spans="21:21" ht="14.45" customHeight="1" x14ac:dyDescent="0.2">
      <c r="U22" s="33"/>
    </row>
    <row r="23" spans="21:21" ht="14.45" customHeight="1" x14ac:dyDescent="0.2">
      <c r="U23" s="33"/>
    </row>
    <row r="24" spans="21:21" ht="14.45" customHeight="1" x14ac:dyDescent="0.2">
      <c r="U24" s="33"/>
    </row>
    <row r="25" spans="21:21" ht="14.45" customHeight="1" x14ac:dyDescent="0.2">
      <c r="U25" s="33"/>
    </row>
    <row r="26" spans="21:21" ht="14.45" customHeight="1" x14ac:dyDescent="0.2">
      <c r="U26" s="33"/>
    </row>
    <row r="27" spans="21:21" ht="14.45" customHeight="1" x14ac:dyDescent="0.2">
      <c r="U27" s="33"/>
    </row>
    <row r="28" spans="21:21" ht="14.45" customHeight="1" x14ac:dyDescent="0.2">
      <c r="U28" s="33"/>
    </row>
    <row r="29" spans="21:21" ht="14.45" customHeight="1" x14ac:dyDescent="0.2"/>
    <row r="30" spans="21:21" ht="14.45" customHeight="1" x14ac:dyDescent="0.2">
      <c r="U30" s="33"/>
    </row>
    <row r="31" spans="21:21" ht="14.45" customHeight="1" x14ac:dyDescent="0.2">
      <c r="U31" s="33"/>
    </row>
    <row r="32" spans="21:21" ht="14.45" customHeight="1" x14ac:dyDescent="0.2">
      <c r="U32" s="33"/>
    </row>
    <row r="33" spans="21:21" ht="14.45" customHeight="1" x14ac:dyDescent="0.2">
      <c r="U33" s="33"/>
    </row>
    <row r="34" spans="21:21" ht="14.45" customHeight="1" x14ac:dyDescent="0.2">
      <c r="U34" s="33"/>
    </row>
    <row r="35" spans="21:21" ht="14.45" customHeight="1" x14ac:dyDescent="0.2">
      <c r="U35" s="33"/>
    </row>
    <row r="36" spans="21:21" ht="14.45" customHeight="1" x14ac:dyDescent="0.2">
      <c r="U36" s="33"/>
    </row>
    <row r="37" spans="21:21" x14ac:dyDescent="0.2">
      <c r="U37" s="33"/>
    </row>
    <row r="38" spans="21:21" x14ac:dyDescent="0.2">
      <c r="U38" s="33"/>
    </row>
    <row r="39" spans="21:21" x14ac:dyDescent="0.2">
      <c r="U39" s="33"/>
    </row>
    <row r="40" spans="21:21" x14ac:dyDescent="0.2">
      <c r="U40" s="33"/>
    </row>
    <row r="41" spans="21:21" x14ac:dyDescent="0.2">
      <c r="U41" s="33"/>
    </row>
    <row r="42" spans="21:21" x14ac:dyDescent="0.2">
      <c r="U42" s="33"/>
    </row>
    <row r="43" spans="21:21" x14ac:dyDescent="0.2">
      <c r="U43" s="33"/>
    </row>
    <row r="45" spans="21:21" x14ac:dyDescent="0.2">
      <c r="U45" s="33"/>
    </row>
    <row r="46" spans="21:21" x14ac:dyDescent="0.2">
      <c r="U46" s="33"/>
    </row>
    <row r="47" spans="21:21" x14ac:dyDescent="0.2">
      <c r="U47" s="33"/>
    </row>
    <row r="48" spans="21:21" x14ac:dyDescent="0.2">
      <c r="U48" s="33"/>
    </row>
    <row r="49" spans="21:21" x14ac:dyDescent="0.2">
      <c r="U49" s="33"/>
    </row>
    <row r="50" spans="21:21" x14ac:dyDescent="0.2">
      <c r="U50" s="33"/>
    </row>
    <row r="51" spans="21:21" x14ac:dyDescent="0.2">
      <c r="U51" s="33"/>
    </row>
    <row r="52" spans="21:21" x14ac:dyDescent="0.2">
      <c r="U52" s="33"/>
    </row>
    <row r="53" spans="21:21" x14ac:dyDescent="0.2">
      <c r="U53" s="33"/>
    </row>
    <row r="54" spans="21:21" x14ac:dyDescent="0.2">
      <c r="U54" s="33"/>
    </row>
    <row r="55" spans="21:21" x14ac:dyDescent="0.2">
      <c r="U55" s="33"/>
    </row>
    <row r="56" spans="21:21" x14ac:dyDescent="0.2">
      <c r="U56" s="33"/>
    </row>
    <row r="57" spans="21:21" x14ac:dyDescent="0.2">
      <c r="U57" s="33"/>
    </row>
    <row r="58" spans="21:21" x14ac:dyDescent="0.2">
      <c r="U58" s="33"/>
    </row>
    <row r="59" spans="21:21" x14ac:dyDescent="0.2">
      <c r="U59" s="33"/>
    </row>
    <row r="60" spans="21:21" x14ac:dyDescent="0.2">
      <c r="U60" s="33"/>
    </row>
    <row r="61" spans="21:21" x14ac:dyDescent="0.2">
      <c r="U61" s="33"/>
    </row>
    <row r="62" spans="21:21" x14ac:dyDescent="0.2">
      <c r="U62" s="33"/>
    </row>
    <row r="63" spans="21:21" x14ac:dyDescent="0.2">
      <c r="U63" s="33"/>
    </row>
    <row r="64" spans="21:21" x14ac:dyDescent="0.2">
      <c r="U64" s="33"/>
    </row>
    <row r="65" spans="21:21" x14ac:dyDescent="0.2">
      <c r="U65" s="33"/>
    </row>
    <row r="66" spans="21:21" x14ac:dyDescent="0.2">
      <c r="U66" s="33"/>
    </row>
    <row r="67" spans="21:21" x14ac:dyDescent="0.2">
      <c r="U67" s="33"/>
    </row>
    <row r="68" spans="21:21" x14ac:dyDescent="0.2">
      <c r="U68" s="33"/>
    </row>
    <row r="69" spans="21:21" x14ac:dyDescent="0.2">
      <c r="U69" s="33"/>
    </row>
    <row r="70" spans="21:21" x14ac:dyDescent="0.2">
      <c r="U70" s="33"/>
    </row>
    <row r="71" spans="21:21" x14ac:dyDescent="0.2">
      <c r="U71" s="33"/>
    </row>
    <row r="72" spans="21:21" x14ac:dyDescent="0.2">
      <c r="U72" s="33"/>
    </row>
    <row r="73" spans="21:21" x14ac:dyDescent="0.2">
      <c r="U73" s="33"/>
    </row>
    <row r="74" spans="21:21" x14ac:dyDescent="0.2">
      <c r="U74" s="33"/>
    </row>
    <row r="75" spans="21:21" x14ac:dyDescent="0.2">
      <c r="U75" s="33"/>
    </row>
    <row r="76" spans="21:21" x14ac:dyDescent="0.2">
      <c r="U76" s="33"/>
    </row>
    <row r="77" spans="21:21" x14ac:dyDescent="0.2">
      <c r="U77" s="33"/>
    </row>
    <row r="78" spans="21:21" x14ac:dyDescent="0.2">
      <c r="U78" s="33"/>
    </row>
    <row r="79" spans="21:21" x14ac:dyDescent="0.2">
      <c r="U79" s="33"/>
    </row>
    <row r="80" spans="21:21" x14ac:dyDescent="0.2">
      <c r="U80" s="33"/>
    </row>
    <row r="81" spans="21:21" x14ac:dyDescent="0.2">
      <c r="U81" s="33"/>
    </row>
    <row r="82" spans="21:21" x14ac:dyDescent="0.2">
      <c r="U82" s="33"/>
    </row>
    <row r="83" spans="21:21" x14ac:dyDescent="0.2">
      <c r="U83" s="33"/>
    </row>
    <row r="84" spans="21:21" x14ac:dyDescent="0.2">
      <c r="U84" s="33"/>
    </row>
    <row r="85" spans="21:21" x14ac:dyDescent="0.2">
      <c r="U85" s="33"/>
    </row>
    <row r="86" spans="21:21" x14ac:dyDescent="0.2">
      <c r="U86" s="33"/>
    </row>
    <row r="87" spans="21:21" x14ac:dyDescent="0.2">
      <c r="U87" s="33"/>
    </row>
    <row r="88" spans="21:21" x14ac:dyDescent="0.2">
      <c r="U88" s="33"/>
    </row>
    <row r="89" spans="21:21" x14ac:dyDescent="0.2">
      <c r="U89" s="33"/>
    </row>
    <row r="90" spans="21:21" x14ac:dyDescent="0.2">
      <c r="U90" s="33"/>
    </row>
    <row r="91" spans="21:21" x14ac:dyDescent="0.2">
      <c r="U91" s="33"/>
    </row>
    <row r="92" spans="21:21" x14ac:dyDescent="0.2">
      <c r="U92" s="33"/>
    </row>
    <row r="93" spans="21:21" x14ac:dyDescent="0.2">
      <c r="U93" s="33"/>
    </row>
    <row r="94" spans="21:21" x14ac:dyDescent="0.2">
      <c r="U94" s="33"/>
    </row>
    <row r="95" spans="21:21" x14ac:dyDescent="0.2">
      <c r="U95" s="33"/>
    </row>
    <row r="96" spans="21:21" x14ac:dyDescent="0.2">
      <c r="U96" s="33"/>
    </row>
    <row r="97" spans="21:21" x14ac:dyDescent="0.2">
      <c r="U97" s="33"/>
    </row>
    <row r="98" spans="21:21" x14ac:dyDescent="0.2">
      <c r="U98" s="33"/>
    </row>
    <row r="99" spans="21:21" x14ac:dyDescent="0.2">
      <c r="U99" s="33"/>
    </row>
    <row r="100" spans="21:21" x14ac:dyDescent="0.2">
      <c r="U100" s="33"/>
    </row>
    <row r="101" spans="21:21" x14ac:dyDescent="0.2">
      <c r="U101" s="33"/>
    </row>
    <row r="102" spans="21:21" x14ac:dyDescent="0.2">
      <c r="U102" s="33"/>
    </row>
    <row r="103" spans="21:21" x14ac:dyDescent="0.2">
      <c r="U103" s="33"/>
    </row>
    <row r="104" spans="21:21" x14ac:dyDescent="0.2">
      <c r="U104" s="33"/>
    </row>
    <row r="105" spans="21:21" x14ac:dyDescent="0.2">
      <c r="U105" s="33"/>
    </row>
    <row r="106" spans="21:21" x14ac:dyDescent="0.2">
      <c r="U106" s="33"/>
    </row>
    <row r="107" spans="21:21" x14ac:dyDescent="0.2">
      <c r="U107" s="33"/>
    </row>
    <row r="108" spans="21:21" x14ac:dyDescent="0.2">
      <c r="U108" s="33"/>
    </row>
    <row r="109" spans="21:21" x14ac:dyDescent="0.2">
      <c r="U109" s="33"/>
    </row>
    <row r="110" spans="21:21" x14ac:dyDescent="0.2">
      <c r="U110" s="33"/>
    </row>
    <row r="111" spans="21:21" x14ac:dyDescent="0.2">
      <c r="U111" s="33"/>
    </row>
    <row r="112" spans="21:21" x14ac:dyDescent="0.2">
      <c r="U112" s="33"/>
    </row>
    <row r="113" spans="21:21" x14ac:dyDescent="0.2">
      <c r="U113" s="33"/>
    </row>
    <row r="114" spans="21:21" x14ac:dyDescent="0.2">
      <c r="U114" s="33"/>
    </row>
    <row r="115" spans="21:21" x14ac:dyDescent="0.2">
      <c r="U115" s="33"/>
    </row>
    <row r="116" spans="21:21" x14ac:dyDescent="0.2">
      <c r="U116" s="33"/>
    </row>
    <row r="117" spans="21:21" x14ac:dyDescent="0.2">
      <c r="U117" s="33"/>
    </row>
    <row r="118" spans="21:21" x14ac:dyDescent="0.2">
      <c r="U118" s="33"/>
    </row>
    <row r="119" spans="21:21" x14ac:dyDescent="0.2">
      <c r="U119" s="33"/>
    </row>
    <row r="120" spans="21:21" x14ac:dyDescent="0.2">
      <c r="U120" s="33"/>
    </row>
    <row r="121" spans="21:21" x14ac:dyDescent="0.2">
      <c r="U121" s="33"/>
    </row>
    <row r="122" spans="21:21" x14ac:dyDescent="0.2">
      <c r="U122" s="33"/>
    </row>
    <row r="123" spans="21:21" x14ac:dyDescent="0.2">
      <c r="U123" s="33"/>
    </row>
    <row r="124" spans="21:21" x14ac:dyDescent="0.2">
      <c r="U124" s="33"/>
    </row>
    <row r="125" spans="21:21" x14ac:dyDescent="0.2">
      <c r="U125" s="33"/>
    </row>
    <row r="126" spans="21:21" x14ac:dyDescent="0.2">
      <c r="U126" s="33"/>
    </row>
    <row r="127" spans="21:21" x14ac:dyDescent="0.2">
      <c r="U127" s="33"/>
    </row>
    <row r="128" spans="21:21" x14ac:dyDescent="0.2">
      <c r="U128" s="33"/>
    </row>
    <row r="129" spans="21:21" x14ac:dyDescent="0.2">
      <c r="U129" s="33"/>
    </row>
    <row r="130" spans="21:21" x14ac:dyDescent="0.2">
      <c r="U130" s="33"/>
    </row>
    <row r="131" spans="21:21" x14ac:dyDescent="0.2">
      <c r="U131" s="33"/>
    </row>
    <row r="132" spans="21:21" x14ac:dyDescent="0.2">
      <c r="U132" s="33"/>
    </row>
    <row r="133" spans="21:21" x14ac:dyDescent="0.2">
      <c r="U133" s="33"/>
    </row>
    <row r="134" spans="21:21" x14ac:dyDescent="0.2">
      <c r="U134" s="33"/>
    </row>
    <row r="135" spans="21:21" x14ac:dyDescent="0.2">
      <c r="U135" s="33"/>
    </row>
    <row r="136" spans="21:21" x14ac:dyDescent="0.2">
      <c r="U136" s="33"/>
    </row>
    <row r="137" spans="21:21" x14ac:dyDescent="0.2">
      <c r="U137" s="33"/>
    </row>
    <row r="138" spans="21:21" x14ac:dyDescent="0.2">
      <c r="U138" s="33"/>
    </row>
    <row r="139" spans="21:21" x14ac:dyDescent="0.2">
      <c r="U139" s="33"/>
    </row>
    <row r="140" spans="21:21" x14ac:dyDescent="0.2">
      <c r="U140" s="33"/>
    </row>
    <row r="141" spans="21:21" x14ac:dyDescent="0.2">
      <c r="U141" s="33"/>
    </row>
    <row r="142" spans="21:21" x14ac:dyDescent="0.2">
      <c r="U142" s="33"/>
    </row>
    <row r="143" spans="21:21" x14ac:dyDescent="0.2">
      <c r="U143" s="33"/>
    </row>
    <row r="144" spans="21:21" x14ac:dyDescent="0.2">
      <c r="U144" s="33"/>
    </row>
    <row r="145" spans="21:21" x14ac:dyDescent="0.2">
      <c r="U145" s="33"/>
    </row>
    <row r="146" spans="21:21" x14ac:dyDescent="0.2">
      <c r="U146" s="33"/>
    </row>
    <row r="147" spans="21:21" x14ac:dyDescent="0.2">
      <c r="U147" s="33"/>
    </row>
    <row r="148" spans="21:21" x14ac:dyDescent="0.2">
      <c r="U148" s="33"/>
    </row>
    <row r="149" spans="21:21" x14ac:dyDescent="0.2">
      <c r="U149" s="33"/>
    </row>
    <row r="150" spans="21:21" x14ac:dyDescent="0.2">
      <c r="U150" s="33"/>
    </row>
    <row r="151" spans="21:21" x14ac:dyDescent="0.2">
      <c r="U151" s="33"/>
    </row>
    <row r="152" spans="21:21" x14ac:dyDescent="0.2">
      <c r="U152" s="33"/>
    </row>
    <row r="153" spans="21:21" x14ac:dyDescent="0.2">
      <c r="U153" s="33"/>
    </row>
    <row r="154" spans="21:21" x14ac:dyDescent="0.2">
      <c r="U154" s="33"/>
    </row>
    <row r="155" spans="21:21" x14ac:dyDescent="0.2">
      <c r="U155" s="33"/>
    </row>
    <row r="156" spans="21:21" x14ac:dyDescent="0.2">
      <c r="U156" s="33"/>
    </row>
    <row r="157" spans="21:21" x14ac:dyDescent="0.2">
      <c r="U157" s="33"/>
    </row>
    <row r="158" spans="21:21" x14ac:dyDescent="0.2">
      <c r="U158" s="33"/>
    </row>
    <row r="159" spans="21:21" x14ac:dyDescent="0.2">
      <c r="U159" s="33"/>
    </row>
    <row r="160" spans="21:21" x14ac:dyDescent="0.2">
      <c r="U160" s="33"/>
    </row>
    <row r="161" spans="21:21" x14ac:dyDescent="0.2">
      <c r="U161" s="33"/>
    </row>
    <row r="162" spans="21:21" x14ac:dyDescent="0.2">
      <c r="U162" s="33"/>
    </row>
    <row r="163" spans="21:21" x14ac:dyDescent="0.2">
      <c r="U163" s="33"/>
    </row>
    <row r="164" spans="21:21" x14ac:dyDescent="0.2">
      <c r="U164" s="33"/>
    </row>
    <row r="165" spans="21:21" x14ac:dyDescent="0.2">
      <c r="U165" s="33"/>
    </row>
    <row r="166" spans="21:21" x14ac:dyDescent="0.2">
      <c r="U166" s="33"/>
    </row>
    <row r="167" spans="21:21" x14ac:dyDescent="0.2">
      <c r="U167" s="33"/>
    </row>
    <row r="168" spans="21:21" x14ac:dyDescent="0.2">
      <c r="U168" s="33"/>
    </row>
    <row r="169" spans="21:21" x14ac:dyDescent="0.2">
      <c r="U169" s="33"/>
    </row>
    <row r="170" spans="21:21" x14ac:dyDescent="0.2">
      <c r="U170" s="33"/>
    </row>
    <row r="171" spans="21:21" x14ac:dyDescent="0.2">
      <c r="U171" s="33"/>
    </row>
    <row r="172" spans="21:21" x14ac:dyDescent="0.2">
      <c r="U172" s="33"/>
    </row>
    <row r="173" spans="21:21" x14ac:dyDescent="0.2">
      <c r="U173" s="33"/>
    </row>
    <row r="175" spans="21:21" x14ac:dyDescent="0.2">
      <c r="U175" s="33"/>
    </row>
    <row r="177" spans="21:21" x14ac:dyDescent="0.2">
      <c r="U177" s="33"/>
    </row>
    <row r="178" spans="21:21" x14ac:dyDescent="0.2">
      <c r="U178" s="33"/>
    </row>
    <row r="179" spans="21:21" x14ac:dyDescent="0.2">
      <c r="U179" s="33"/>
    </row>
    <row r="180" spans="21:21" x14ac:dyDescent="0.2">
      <c r="U180" s="33"/>
    </row>
    <row r="181" spans="21:21" x14ac:dyDescent="0.2">
      <c r="U181" s="33"/>
    </row>
    <row r="182" spans="21:21" x14ac:dyDescent="0.2">
      <c r="U182" s="33"/>
    </row>
    <row r="183" spans="21:21" x14ac:dyDescent="0.2">
      <c r="U183" s="33"/>
    </row>
    <row r="184" spans="21:21" x14ac:dyDescent="0.2">
      <c r="U184" s="33"/>
    </row>
    <row r="185" spans="21:21" x14ac:dyDescent="0.2">
      <c r="U185" s="33"/>
    </row>
    <row r="186" spans="21:21" x14ac:dyDescent="0.2">
      <c r="U186" s="33"/>
    </row>
    <row r="187" spans="21:21" x14ac:dyDescent="0.2">
      <c r="U187" s="33"/>
    </row>
    <row r="188" spans="21:21" x14ac:dyDescent="0.2">
      <c r="U188" s="33"/>
    </row>
    <row r="189" spans="21:21" x14ac:dyDescent="0.2">
      <c r="U189" s="33"/>
    </row>
    <row r="190" spans="21:21" x14ac:dyDescent="0.2">
      <c r="U190" s="33"/>
    </row>
    <row r="191" spans="21:21" x14ac:dyDescent="0.2">
      <c r="U191" s="33"/>
    </row>
    <row r="192" spans="21:21" x14ac:dyDescent="0.2">
      <c r="U192" s="33"/>
    </row>
    <row r="193" spans="21:21" x14ac:dyDescent="0.2">
      <c r="U193" s="33"/>
    </row>
    <row r="194" spans="21:21" x14ac:dyDescent="0.2">
      <c r="U194" s="33"/>
    </row>
    <row r="195" spans="21:21" x14ac:dyDescent="0.2">
      <c r="U195" s="33"/>
    </row>
    <row r="196" spans="21:21" x14ac:dyDescent="0.2">
      <c r="U196" s="33"/>
    </row>
    <row r="197" spans="21:21" x14ac:dyDescent="0.2">
      <c r="U197" s="33"/>
    </row>
    <row r="198" spans="21:21" x14ac:dyDescent="0.2">
      <c r="U198" s="33"/>
    </row>
    <row r="199" spans="21:21" x14ac:dyDescent="0.2">
      <c r="U199" s="33"/>
    </row>
    <row r="200" spans="21:21" x14ac:dyDescent="0.2">
      <c r="U200" s="33"/>
    </row>
    <row r="201" spans="21:21" x14ac:dyDescent="0.2">
      <c r="U201" s="33"/>
    </row>
    <row r="202" spans="21:21" x14ac:dyDescent="0.2">
      <c r="U202" s="33"/>
    </row>
    <row r="203" spans="21:21" x14ac:dyDescent="0.2">
      <c r="U203" s="33"/>
    </row>
    <row r="204" spans="21:21" x14ac:dyDescent="0.2">
      <c r="U204" s="33"/>
    </row>
    <row r="205" spans="21:21" x14ac:dyDescent="0.2">
      <c r="U205" s="33"/>
    </row>
    <row r="206" spans="21:21" x14ac:dyDescent="0.2">
      <c r="U206" s="33"/>
    </row>
    <row r="207" spans="21:21" x14ac:dyDescent="0.2">
      <c r="U207" s="33"/>
    </row>
    <row r="208" spans="21:21" x14ac:dyDescent="0.2">
      <c r="U208" s="33"/>
    </row>
    <row r="209" spans="21:21" x14ac:dyDescent="0.2">
      <c r="U209" s="33"/>
    </row>
    <row r="210" spans="21:21" x14ac:dyDescent="0.2">
      <c r="U210" s="33"/>
    </row>
    <row r="211" spans="21:21" x14ac:dyDescent="0.2">
      <c r="U211" s="33"/>
    </row>
    <row r="212" spans="21:21" x14ac:dyDescent="0.2">
      <c r="U212" s="33"/>
    </row>
    <row r="213" spans="21:21" x14ac:dyDescent="0.2">
      <c r="U213" s="33"/>
    </row>
    <row r="214" spans="21:21" x14ac:dyDescent="0.2">
      <c r="U214" s="33"/>
    </row>
    <row r="215" spans="21:21" x14ac:dyDescent="0.2">
      <c r="U215" s="33"/>
    </row>
    <row r="216" spans="21:21" x14ac:dyDescent="0.2">
      <c r="U216" s="33"/>
    </row>
    <row r="217" spans="21:21" x14ac:dyDescent="0.2">
      <c r="U217" s="33"/>
    </row>
    <row r="218" spans="21:21" x14ac:dyDescent="0.2">
      <c r="U218" s="33"/>
    </row>
    <row r="219" spans="21:21" x14ac:dyDescent="0.2">
      <c r="U219" s="33"/>
    </row>
    <row r="220" spans="21:21" x14ac:dyDescent="0.2">
      <c r="U220" s="33"/>
    </row>
    <row r="221" spans="21:21" x14ac:dyDescent="0.2">
      <c r="U221" s="33"/>
    </row>
    <row r="222" spans="21:21" x14ac:dyDescent="0.2">
      <c r="U222" s="33"/>
    </row>
    <row r="223" spans="21:21" x14ac:dyDescent="0.2">
      <c r="U223" s="33"/>
    </row>
    <row r="224" spans="21:21" x14ac:dyDescent="0.2">
      <c r="U224" s="33"/>
    </row>
    <row r="225" spans="21:21" x14ac:dyDescent="0.2">
      <c r="U225" s="33"/>
    </row>
    <row r="226" spans="21:21" x14ac:dyDescent="0.2">
      <c r="U226" s="33"/>
    </row>
    <row r="228" spans="21:21" x14ac:dyDescent="0.2">
      <c r="U228" s="33"/>
    </row>
    <row r="229" spans="21:21" x14ac:dyDescent="0.2">
      <c r="U229" s="33"/>
    </row>
    <row r="230" spans="21:21" x14ac:dyDescent="0.2">
      <c r="U230" s="33"/>
    </row>
    <row r="231" spans="21:21" x14ac:dyDescent="0.2">
      <c r="U231" s="33"/>
    </row>
    <row r="232" spans="21:21" x14ac:dyDescent="0.2">
      <c r="U232" s="33"/>
    </row>
    <row r="233" spans="21:21" x14ac:dyDescent="0.2">
      <c r="U233" s="33"/>
    </row>
    <row r="234" spans="21:21" x14ac:dyDescent="0.2">
      <c r="U234" s="33"/>
    </row>
    <row r="235" spans="21:21" x14ac:dyDescent="0.2">
      <c r="U235" s="33"/>
    </row>
    <row r="236" spans="21:21" x14ac:dyDescent="0.2">
      <c r="U236" s="33"/>
    </row>
    <row r="237" spans="21:21" x14ac:dyDescent="0.2">
      <c r="U237" s="33"/>
    </row>
    <row r="238" spans="21:21" x14ac:dyDescent="0.2">
      <c r="U238" s="33"/>
    </row>
    <row r="239" spans="21:21" x14ac:dyDescent="0.2">
      <c r="U239" s="33"/>
    </row>
    <row r="240" spans="21:21" x14ac:dyDescent="0.2">
      <c r="U240" s="33"/>
    </row>
    <row r="241" spans="21:21" x14ac:dyDescent="0.2">
      <c r="U241" s="33"/>
    </row>
    <row r="242" spans="21:21" x14ac:dyDescent="0.2">
      <c r="U242" s="33"/>
    </row>
    <row r="243" spans="21:21" x14ac:dyDescent="0.2">
      <c r="U243" s="33"/>
    </row>
    <row r="244" spans="21:21" x14ac:dyDescent="0.2">
      <c r="U244" s="33"/>
    </row>
    <row r="245" spans="21:21" x14ac:dyDescent="0.2">
      <c r="U245" s="33"/>
    </row>
    <row r="246" spans="21:21" x14ac:dyDescent="0.2">
      <c r="U246" s="33"/>
    </row>
    <row r="247" spans="21:21" x14ac:dyDescent="0.2">
      <c r="U247" s="33"/>
    </row>
    <row r="248" spans="21:21" x14ac:dyDescent="0.2">
      <c r="U248" s="33"/>
    </row>
    <row r="249" spans="21:21" x14ac:dyDescent="0.2">
      <c r="U249" s="33"/>
    </row>
    <row r="250" spans="21:21" x14ac:dyDescent="0.2">
      <c r="U250" s="33"/>
    </row>
    <row r="251" spans="21:21" x14ac:dyDescent="0.2">
      <c r="U251" s="33"/>
    </row>
    <row r="252" spans="21:21" x14ac:dyDescent="0.2">
      <c r="U252" s="33"/>
    </row>
    <row r="253" spans="21:21" x14ac:dyDescent="0.2">
      <c r="U253" s="33"/>
    </row>
    <row r="254" spans="21:21" x14ac:dyDescent="0.2">
      <c r="U254" s="33"/>
    </row>
    <row r="255" spans="21:21" x14ac:dyDescent="0.2">
      <c r="U255" s="33"/>
    </row>
    <row r="256" spans="21:21" x14ac:dyDescent="0.2">
      <c r="U256" s="33"/>
    </row>
    <row r="257" spans="21:21" x14ac:dyDescent="0.2">
      <c r="U257" s="33"/>
    </row>
    <row r="258" spans="21:21" x14ac:dyDescent="0.2">
      <c r="U258" s="33"/>
    </row>
    <row r="259" spans="21:21" x14ac:dyDescent="0.2">
      <c r="U259" s="33"/>
    </row>
    <row r="260" spans="21:21" x14ac:dyDescent="0.2">
      <c r="U260" s="33"/>
    </row>
    <row r="261" spans="21:21" x14ac:dyDescent="0.2">
      <c r="U261" s="33"/>
    </row>
    <row r="262" spans="21:21" x14ac:dyDescent="0.2">
      <c r="U262" s="33"/>
    </row>
    <row r="263" spans="21:21" x14ac:dyDescent="0.2">
      <c r="U263" s="33"/>
    </row>
    <row r="264" spans="21:21" x14ac:dyDescent="0.2">
      <c r="U264" s="33"/>
    </row>
    <row r="265" spans="21:21" x14ac:dyDescent="0.2">
      <c r="U265" s="33"/>
    </row>
    <row r="266" spans="21:21" x14ac:dyDescent="0.2">
      <c r="U266" s="33"/>
    </row>
    <row r="267" spans="21:21" x14ac:dyDescent="0.2">
      <c r="U267" s="33"/>
    </row>
    <row r="268" spans="21:21" x14ac:dyDescent="0.2">
      <c r="U268" s="33"/>
    </row>
    <row r="269" spans="21:21" x14ac:dyDescent="0.2">
      <c r="U269" s="33"/>
    </row>
    <row r="270" spans="21:21" x14ac:dyDescent="0.2">
      <c r="U270" s="33"/>
    </row>
    <row r="271" spans="21:21" x14ac:dyDescent="0.2">
      <c r="U271" s="33"/>
    </row>
    <row r="272" spans="21:21" x14ac:dyDescent="0.2">
      <c r="U272" s="33"/>
    </row>
    <row r="273" spans="21:21" x14ac:dyDescent="0.2">
      <c r="U273" s="33"/>
    </row>
    <row r="274" spans="21:21" x14ac:dyDescent="0.2">
      <c r="U274" s="33"/>
    </row>
    <row r="275" spans="21:21" x14ac:dyDescent="0.2">
      <c r="U275" s="33"/>
    </row>
    <row r="276" spans="21:21" x14ac:dyDescent="0.2">
      <c r="U276" s="33"/>
    </row>
    <row r="277" spans="21:21" x14ac:dyDescent="0.2">
      <c r="U277" s="33"/>
    </row>
    <row r="278" spans="21:21" x14ac:dyDescent="0.2">
      <c r="U278" s="33"/>
    </row>
    <row r="279" spans="21:21" x14ac:dyDescent="0.2">
      <c r="U279" s="33"/>
    </row>
    <row r="280" spans="21:21" x14ac:dyDescent="0.2">
      <c r="U280" s="33"/>
    </row>
    <row r="281" spans="21:21" x14ac:dyDescent="0.2">
      <c r="U281" s="33"/>
    </row>
    <row r="282" spans="21:21" x14ac:dyDescent="0.2">
      <c r="U282" s="33"/>
    </row>
    <row r="283" spans="21:21" x14ac:dyDescent="0.2">
      <c r="U283" s="33"/>
    </row>
    <row r="284" spans="21:21" x14ac:dyDescent="0.2">
      <c r="U284" s="33"/>
    </row>
    <row r="285" spans="21:21" x14ac:dyDescent="0.2">
      <c r="U285" s="33"/>
    </row>
    <row r="286" spans="21:21" x14ac:dyDescent="0.2">
      <c r="U286" s="33"/>
    </row>
    <row r="287" spans="21:21" x14ac:dyDescent="0.2">
      <c r="U287" s="33"/>
    </row>
    <row r="288" spans="21:21" x14ac:dyDescent="0.2">
      <c r="U288" s="33"/>
    </row>
    <row r="289" spans="21:21" x14ac:dyDescent="0.2">
      <c r="U289" s="33"/>
    </row>
    <row r="290" spans="21:21" x14ac:dyDescent="0.2">
      <c r="U290" s="33"/>
    </row>
    <row r="291" spans="21:21" x14ac:dyDescent="0.2">
      <c r="U291" s="33"/>
    </row>
    <row r="292" spans="21:21" x14ac:dyDescent="0.2">
      <c r="U292" s="33"/>
    </row>
    <row r="293" spans="21:21" x14ac:dyDescent="0.2">
      <c r="U293" s="33"/>
    </row>
    <row r="294" spans="21:21" x14ac:dyDescent="0.2">
      <c r="U294" s="33"/>
    </row>
    <row r="295" spans="21:21" x14ac:dyDescent="0.2">
      <c r="U295" s="33"/>
    </row>
    <row r="296" spans="21:21" x14ac:dyDescent="0.2">
      <c r="U296" s="33"/>
    </row>
    <row r="297" spans="21:21" x14ac:dyDescent="0.2">
      <c r="U297" s="33"/>
    </row>
    <row r="298" spans="21:21" x14ac:dyDescent="0.2">
      <c r="U298" s="33"/>
    </row>
    <row r="299" spans="21:21" x14ac:dyDescent="0.2">
      <c r="U299" s="33"/>
    </row>
    <row r="300" spans="21:21" x14ac:dyDescent="0.2">
      <c r="U300" s="33"/>
    </row>
    <row r="301" spans="21:21" x14ac:dyDescent="0.2">
      <c r="U301" s="33"/>
    </row>
    <row r="302" spans="21:21" x14ac:dyDescent="0.2">
      <c r="U302" s="33"/>
    </row>
    <row r="303" spans="21:21" x14ac:dyDescent="0.2">
      <c r="U303" s="33"/>
    </row>
    <row r="304" spans="21:21" x14ac:dyDescent="0.2">
      <c r="U304" s="33"/>
    </row>
    <row r="305" spans="21:21" x14ac:dyDescent="0.2">
      <c r="U305" s="33"/>
    </row>
    <row r="306" spans="21:21" x14ac:dyDescent="0.2">
      <c r="U306" s="33"/>
    </row>
    <row r="307" spans="21:21" x14ac:dyDescent="0.2">
      <c r="U307" s="33"/>
    </row>
    <row r="308" spans="21:21" x14ac:dyDescent="0.2">
      <c r="U308" s="33"/>
    </row>
    <row r="309" spans="21:21" x14ac:dyDescent="0.2">
      <c r="U309" s="33"/>
    </row>
    <row r="310" spans="21:21" x14ac:dyDescent="0.2">
      <c r="U310" s="33"/>
    </row>
    <row r="311" spans="21:21" x14ac:dyDescent="0.2">
      <c r="U311" s="33"/>
    </row>
    <row r="312" spans="21:21" x14ac:dyDescent="0.2">
      <c r="U312" s="33"/>
    </row>
    <row r="313" spans="21:21" x14ac:dyDescent="0.2">
      <c r="U313" s="33"/>
    </row>
    <row r="314" spans="21:21" x14ac:dyDescent="0.2">
      <c r="U314" s="33"/>
    </row>
  </sheetData>
  <mergeCells count="21">
    <mergeCell ref="Q8:Q9"/>
    <mergeCell ref="S8:S9"/>
    <mergeCell ref="M10:M11"/>
    <mergeCell ref="A8:B9"/>
    <mergeCell ref="D8:D9"/>
    <mergeCell ref="A10:B11"/>
    <mergeCell ref="D10:D11"/>
    <mergeCell ref="F8:F9"/>
    <mergeCell ref="H8:H9"/>
    <mergeCell ref="J8:K9"/>
    <mergeCell ref="M8:M9"/>
    <mergeCell ref="O8:O9"/>
    <mergeCell ref="A1:S1"/>
    <mergeCell ref="A2:S2"/>
    <mergeCell ref="A3:S3"/>
    <mergeCell ref="B5:S5"/>
    <mergeCell ref="S6:S7"/>
    <mergeCell ref="M6:M7"/>
    <mergeCell ref="Q6:Q7"/>
    <mergeCell ref="A7:B7"/>
    <mergeCell ref="J7:K7"/>
  </mergeCells>
  <pageMargins left="0.39" right="0.39" top="0.39" bottom="0.39" header="0" footer="0"/>
  <pageSetup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CD0B-70C7-4E87-9C25-93DAD7B156C2}">
  <sheetPr>
    <pageSetUpPr fitToPage="1"/>
  </sheetPr>
  <dimension ref="A1:J14"/>
  <sheetViews>
    <sheetView rightToLeft="1" view="pageBreakPreview" zoomScale="110" zoomScaleNormal="100" zoomScaleSheetLayoutView="110" workbookViewId="0">
      <selection activeCell="B21" sqref="B21:H2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7.7109375" customWidth="1"/>
    <col min="5" max="5" width="1.28515625" customWidth="1"/>
    <col min="6" max="6" width="18.28515625" customWidth="1"/>
    <col min="7" max="7" width="1.28515625" customWidth="1"/>
    <col min="8" max="8" width="18.1406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 x14ac:dyDescent="0.2"/>
    <row r="5" spans="1:10" ht="14.45" customHeight="1" x14ac:dyDescent="0.2">
      <c r="A5" s="1" t="s">
        <v>132</v>
      </c>
      <c r="B5" s="50" t="s">
        <v>133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>
      <c r="D6" s="56" t="s">
        <v>112</v>
      </c>
      <c r="E6" s="56"/>
      <c r="F6" s="56"/>
      <c r="H6" s="56" t="s">
        <v>113</v>
      </c>
      <c r="I6" s="56"/>
      <c r="J6" s="56"/>
    </row>
    <row r="7" spans="1:10" ht="36.4" customHeight="1" x14ac:dyDescent="0.2">
      <c r="A7" s="56" t="s">
        <v>134</v>
      </c>
      <c r="B7" s="56"/>
      <c r="D7" s="18" t="s">
        <v>135</v>
      </c>
      <c r="E7" s="3"/>
      <c r="F7" s="18" t="s">
        <v>136</v>
      </c>
      <c r="H7" s="18" t="s">
        <v>135</v>
      </c>
      <c r="I7" s="3"/>
      <c r="J7" s="18" t="s">
        <v>136</v>
      </c>
    </row>
    <row r="8" spans="1:10" ht="21.75" customHeight="1" x14ac:dyDescent="0.2">
      <c r="A8" s="45" t="s">
        <v>161</v>
      </c>
      <c r="B8" s="45"/>
      <c r="D8" s="6">
        <v>8907</v>
      </c>
      <c r="F8" s="34">
        <f>D8/$D$13</f>
        <v>1.9889513007183252E-5</v>
      </c>
      <c r="H8" s="6">
        <v>28816</v>
      </c>
      <c r="J8" s="35">
        <f>H8/$H$13</f>
        <v>2.4051920290049798E-5</v>
      </c>
    </row>
    <row r="9" spans="1:10" ht="21.75" customHeight="1" x14ac:dyDescent="0.2">
      <c r="A9" s="46" t="s">
        <v>171</v>
      </c>
      <c r="B9" s="46"/>
      <c r="D9" s="9">
        <v>0</v>
      </c>
      <c r="F9" s="36">
        <f>D9/$D$13</f>
        <v>0</v>
      </c>
      <c r="H9" s="9">
        <v>7075</v>
      </c>
      <c r="J9" s="37">
        <f>H9/$H$13</f>
        <v>5.9053073310696257E-6</v>
      </c>
    </row>
    <row r="10" spans="1:10" ht="21.75" customHeight="1" x14ac:dyDescent="0.2">
      <c r="A10" s="46" t="s">
        <v>163</v>
      </c>
      <c r="B10" s="46"/>
      <c r="D10" s="9">
        <v>113257</v>
      </c>
      <c r="F10" s="36">
        <f>D10/$D$13</f>
        <v>2.5290519531318668E-4</v>
      </c>
      <c r="H10" s="9">
        <v>226514</v>
      </c>
      <c r="J10" s="37">
        <f>H10/$H$13</f>
        <v>1.8906498724945655E-4</v>
      </c>
    </row>
    <row r="11" spans="1:10" ht="21.75" customHeight="1" x14ac:dyDescent="0.2">
      <c r="A11" s="46" t="s">
        <v>165</v>
      </c>
      <c r="B11" s="46"/>
      <c r="D11" s="9">
        <v>1155086</v>
      </c>
      <c r="F11" s="36">
        <f>D11/$D$13</f>
        <v>2.5793306412277167E-3</v>
      </c>
      <c r="H11" s="9">
        <v>1268187</v>
      </c>
      <c r="J11" s="37">
        <f>H11/$H$13</f>
        <v>1.058520705055434E-3</v>
      </c>
    </row>
    <row r="12" spans="1:10" ht="21.75" customHeight="1" x14ac:dyDescent="0.2">
      <c r="A12" s="46" t="s">
        <v>166</v>
      </c>
      <c r="B12" s="46"/>
      <c r="D12" s="9">
        <v>446546686</v>
      </c>
      <c r="F12" s="36">
        <f>D12/$D$13</f>
        <v>0.99714787465045196</v>
      </c>
      <c r="H12" s="9">
        <v>1196544225</v>
      </c>
      <c r="J12" s="37">
        <f>H12/$H$13</f>
        <v>0.99872245708007401</v>
      </c>
    </row>
    <row r="13" spans="1:10" ht="21.75" customHeight="1" thickBot="1" x14ac:dyDescent="0.25">
      <c r="A13" s="48" t="s">
        <v>78</v>
      </c>
      <c r="B13" s="48"/>
      <c r="D13" s="16">
        <f>SUM(D8:D12)</f>
        <v>447823936</v>
      </c>
      <c r="F13" s="38">
        <f>SUM(F8:F12)</f>
        <v>1</v>
      </c>
      <c r="H13" s="16">
        <f>SUM(H8:H12)</f>
        <v>1198074817</v>
      </c>
      <c r="J13" s="39">
        <f>SUM(J8:J12)</f>
        <v>1</v>
      </c>
    </row>
    <row r="14" spans="1:10" ht="13.5" thickTop="1" x14ac:dyDescent="0.2">
      <c r="D14" s="40"/>
    </row>
  </sheetData>
  <autoFilter ref="A7:J13" xr:uid="{00000000-0001-0000-0C00-000000000000}">
    <filterColumn colId="0" showButton="0"/>
  </autoFilter>
  <mergeCells count="13">
    <mergeCell ref="A1:J1"/>
    <mergeCell ref="A2:J2"/>
    <mergeCell ref="A3:J3"/>
    <mergeCell ref="B5:J5"/>
    <mergeCell ref="D6:F6"/>
    <mergeCell ref="H6:J6"/>
    <mergeCell ref="A13:B13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98" zoomScaleNormal="100" zoomScaleSheetLayoutView="98" workbookViewId="0">
      <selection activeCell="D20" sqref="D2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9" t="s">
        <v>0</v>
      </c>
      <c r="B1" s="49"/>
      <c r="C1" s="49"/>
      <c r="D1" s="49"/>
      <c r="E1" s="49"/>
      <c r="F1" s="49"/>
    </row>
    <row r="2" spans="1:6" ht="21.75" customHeight="1" x14ac:dyDescent="0.2">
      <c r="A2" s="49" t="s">
        <v>93</v>
      </c>
      <c r="B2" s="49"/>
      <c r="C2" s="49"/>
      <c r="D2" s="49"/>
      <c r="E2" s="49"/>
      <c r="F2" s="49"/>
    </row>
    <row r="3" spans="1:6" ht="21.75" customHeight="1" x14ac:dyDescent="0.2">
      <c r="A3" s="49" t="s">
        <v>2</v>
      </c>
      <c r="B3" s="49"/>
      <c r="C3" s="49"/>
      <c r="D3" s="49"/>
      <c r="E3" s="49"/>
      <c r="F3" s="49"/>
    </row>
    <row r="4" spans="1:6" ht="14.45" customHeight="1" x14ac:dyDescent="0.2"/>
    <row r="5" spans="1:6" ht="29.1" customHeight="1" x14ac:dyDescent="0.2">
      <c r="A5" s="1" t="s">
        <v>137</v>
      </c>
      <c r="B5" s="50" t="s">
        <v>108</v>
      </c>
      <c r="C5" s="50"/>
      <c r="D5" s="50"/>
      <c r="E5" s="50"/>
      <c r="F5" s="50"/>
    </row>
    <row r="6" spans="1:6" ht="14.45" customHeight="1" x14ac:dyDescent="0.2">
      <c r="D6" s="2" t="s">
        <v>112</v>
      </c>
      <c r="F6" s="2" t="s">
        <v>9</v>
      </c>
    </row>
    <row r="7" spans="1:6" ht="14.45" customHeight="1" x14ac:dyDescent="0.2">
      <c r="A7" s="51" t="s">
        <v>108</v>
      </c>
      <c r="B7" s="51"/>
      <c r="D7" s="4" t="s">
        <v>84</v>
      </c>
      <c r="F7" s="4" t="s">
        <v>84</v>
      </c>
    </row>
    <row r="8" spans="1:6" ht="21.75" customHeight="1" x14ac:dyDescent="0.2">
      <c r="A8" s="45" t="s">
        <v>108</v>
      </c>
      <c r="B8" s="45"/>
      <c r="D8" s="6">
        <v>1094573101</v>
      </c>
      <c r="F8" s="6">
        <v>2875443245</v>
      </c>
    </row>
    <row r="9" spans="1:6" ht="21.75" customHeight="1" x14ac:dyDescent="0.2">
      <c r="A9" s="46" t="s">
        <v>138</v>
      </c>
      <c r="B9" s="46"/>
      <c r="D9" s="9">
        <v>0</v>
      </c>
      <c r="F9" s="9">
        <v>8820064</v>
      </c>
    </row>
    <row r="10" spans="1:6" ht="21.75" customHeight="1" x14ac:dyDescent="0.2">
      <c r="A10" s="47" t="s">
        <v>139</v>
      </c>
      <c r="B10" s="47"/>
      <c r="D10" s="13">
        <v>3526813119</v>
      </c>
      <c r="F10" s="13">
        <v>6025722181</v>
      </c>
    </row>
    <row r="11" spans="1:6" ht="21.75" customHeight="1" x14ac:dyDescent="0.2">
      <c r="A11" s="48" t="s">
        <v>78</v>
      </c>
      <c r="B11" s="48"/>
      <c r="D11" s="16">
        <v>4621386220</v>
      </c>
      <c r="F11" s="16">
        <v>8909985490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view="pageBreakPreview" zoomScale="110" zoomScaleNormal="100" zoomScaleSheetLayoutView="110" workbookViewId="0">
      <selection activeCell="E24" sqref="E2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ht="14.45" customHeight="1" x14ac:dyDescent="0.2"/>
    <row r="5" spans="1:19" ht="14.45" customHeight="1" x14ac:dyDescent="0.2">
      <c r="A5" s="50" t="s">
        <v>115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4.45" customHeight="1" x14ac:dyDescent="0.2">
      <c r="A6" s="51" t="s">
        <v>79</v>
      </c>
      <c r="C6" s="51" t="s">
        <v>140</v>
      </c>
      <c r="D6" s="51"/>
      <c r="E6" s="51"/>
      <c r="F6" s="51"/>
      <c r="G6" s="51"/>
      <c r="I6" s="51" t="s">
        <v>112</v>
      </c>
      <c r="J6" s="51"/>
      <c r="K6" s="51"/>
      <c r="L6" s="51"/>
      <c r="M6" s="51"/>
      <c r="O6" s="51" t="s">
        <v>113</v>
      </c>
      <c r="P6" s="51"/>
      <c r="Q6" s="51"/>
      <c r="R6" s="51"/>
      <c r="S6" s="51"/>
    </row>
    <row r="7" spans="1:19" ht="46.5" customHeight="1" x14ac:dyDescent="0.2">
      <c r="A7" s="51"/>
      <c r="C7" s="18" t="s">
        <v>141</v>
      </c>
      <c r="D7" s="3"/>
      <c r="E7" s="18" t="s">
        <v>142</v>
      </c>
      <c r="F7" s="3"/>
      <c r="G7" s="18" t="s">
        <v>143</v>
      </c>
      <c r="I7" s="18" t="s">
        <v>144</v>
      </c>
      <c r="J7" s="3"/>
      <c r="K7" s="18" t="s">
        <v>145</v>
      </c>
      <c r="L7" s="3"/>
      <c r="M7" s="18" t="s">
        <v>146</v>
      </c>
      <c r="O7" s="18" t="s">
        <v>144</v>
      </c>
      <c r="P7" s="3"/>
      <c r="Q7" s="18" t="s">
        <v>145</v>
      </c>
      <c r="R7" s="3"/>
      <c r="S7" s="18" t="s">
        <v>146</v>
      </c>
    </row>
    <row r="8" spans="1:19" ht="21.75" customHeight="1" x14ac:dyDescent="0.2">
      <c r="A8" s="5" t="s">
        <v>61</v>
      </c>
      <c r="C8" s="5" t="s">
        <v>147</v>
      </c>
      <c r="E8" s="6">
        <v>1359309</v>
      </c>
      <c r="G8" s="6">
        <v>2520</v>
      </c>
      <c r="I8" s="6">
        <v>0</v>
      </c>
      <c r="K8" s="6">
        <v>0</v>
      </c>
      <c r="M8" s="6">
        <v>0</v>
      </c>
      <c r="O8" s="6">
        <v>3425458680</v>
      </c>
      <c r="Q8" s="6">
        <v>130880503</v>
      </c>
      <c r="S8" s="6">
        <v>3294578177</v>
      </c>
    </row>
    <row r="9" spans="1:19" ht="21.75" customHeight="1" x14ac:dyDescent="0.2">
      <c r="A9" s="8" t="s">
        <v>62</v>
      </c>
      <c r="C9" s="8" t="s">
        <v>148</v>
      </c>
      <c r="E9" s="9">
        <v>3000000</v>
      </c>
      <c r="G9" s="9">
        <v>600</v>
      </c>
      <c r="I9" s="9">
        <v>0</v>
      </c>
      <c r="K9" s="9">
        <v>0</v>
      </c>
      <c r="M9" s="9">
        <v>0</v>
      </c>
      <c r="O9" s="9">
        <v>1800000000</v>
      </c>
      <c r="Q9" s="9">
        <v>0</v>
      </c>
      <c r="S9" s="9">
        <v>1800000000</v>
      </c>
    </row>
    <row r="10" spans="1:19" ht="21.75" customHeight="1" x14ac:dyDescent="0.2">
      <c r="A10" s="8" t="s">
        <v>49</v>
      </c>
      <c r="C10" s="8" t="s">
        <v>149</v>
      </c>
      <c r="E10" s="9">
        <v>6220649</v>
      </c>
      <c r="G10" s="9">
        <v>1915</v>
      </c>
      <c r="I10" s="9">
        <v>0</v>
      </c>
      <c r="K10" s="9">
        <v>0</v>
      </c>
      <c r="M10" s="9">
        <v>0</v>
      </c>
      <c r="O10" s="9">
        <v>11912542835</v>
      </c>
      <c r="Q10" s="9">
        <v>691696036</v>
      </c>
      <c r="S10" s="9">
        <v>11220846799</v>
      </c>
    </row>
    <row r="11" spans="1:19" ht="21.75" customHeight="1" x14ac:dyDescent="0.2">
      <c r="A11" s="8" t="s">
        <v>50</v>
      </c>
      <c r="C11" s="8" t="s">
        <v>150</v>
      </c>
      <c r="E11" s="9">
        <v>2900000</v>
      </c>
      <c r="G11" s="9">
        <v>480</v>
      </c>
      <c r="I11" s="9">
        <v>0</v>
      </c>
      <c r="K11" s="9">
        <v>0</v>
      </c>
      <c r="M11" s="9">
        <v>0</v>
      </c>
      <c r="O11" s="9">
        <v>1392000000</v>
      </c>
      <c r="Q11" s="9">
        <v>73168073</v>
      </c>
      <c r="S11" s="9">
        <v>1318831927</v>
      </c>
    </row>
    <row r="12" spans="1:19" ht="21.75" customHeight="1" x14ac:dyDescent="0.2">
      <c r="A12" s="8" t="s">
        <v>48</v>
      </c>
      <c r="C12" s="8" t="s">
        <v>9</v>
      </c>
      <c r="E12" s="9">
        <v>44544613</v>
      </c>
      <c r="G12" s="9">
        <v>210</v>
      </c>
      <c r="I12" s="9">
        <v>9354368730</v>
      </c>
      <c r="K12" s="9">
        <v>520359451</v>
      </c>
      <c r="M12" s="9">
        <v>8834009279</v>
      </c>
      <c r="O12" s="9">
        <v>9354368730</v>
      </c>
      <c r="Q12" s="9">
        <v>520359451</v>
      </c>
      <c r="S12" s="9">
        <v>8834009279</v>
      </c>
    </row>
    <row r="13" spans="1:19" ht="21.75" customHeight="1" x14ac:dyDescent="0.2">
      <c r="A13" s="8" t="s">
        <v>24</v>
      </c>
      <c r="C13" s="8" t="s">
        <v>151</v>
      </c>
      <c r="E13" s="9">
        <v>750000</v>
      </c>
      <c r="G13" s="9">
        <v>300</v>
      </c>
      <c r="I13" s="9">
        <v>0</v>
      </c>
      <c r="K13" s="9">
        <v>0</v>
      </c>
      <c r="M13" s="9">
        <v>0</v>
      </c>
      <c r="O13" s="9">
        <v>225000000</v>
      </c>
      <c r="Q13" s="9">
        <v>6000000</v>
      </c>
      <c r="S13" s="9">
        <v>219000000</v>
      </c>
    </row>
    <row r="14" spans="1:19" ht="21.75" customHeight="1" x14ac:dyDescent="0.2">
      <c r="A14" s="11" t="s">
        <v>68</v>
      </c>
      <c r="C14" s="8" t="s">
        <v>7</v>
      </c>
      <c r="E14" s="9">
        <v>300000</v>
      </c>
      <c r="G14" s="9">
        <v>610</v>
      </c>
      <c r="I14" s="13">
        <v>0</v>
      </c>
      <c r="K14" s="13">
        <v>0</v>
      </c>
      <c r="M14" s="13">
        <v>0</v>
      </c>
      <c r="O14" s="13">
        <v>183000000</v>
      </c>
      <c r="Q14" s="13">
        <v>0</v>
      </c>
      <c r="S14" s="13">
        <v>183000000</v>
      </c>
    </row>
    <row r="15" spans="1:19" ht="21.75" customHeight="1" x14ac:dyDescent="0.2">
      <c r="A15" s="15" t="s">
        <v>78</v>
      </c>
      <c r="C15" s="9"/>
      <c r="E15" s="9"/>
      <c r="G15" s="9"/>
      <c r="I15" s="16">
        <v>9354368730</v>
      </c>
      <c r="K15" s="16">
        <v>520359451</v>
      </c>
      <c r="M15" s="16">
        <v>8834009279</v>
      </c>
      <c r="O15" s="16">
        <v>28292370245</v>
      </c>
      <c r="Q15" s="16">
        <v>1422104063</v>
      </c>
      <c r="S15" s="16">
        <v>26870266182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zoomScale="120" zoomScaleNormal="100" zoomScaleSheetLayoutView="12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4.45" customHeight="1" x14ac:dyDescent="0.2"/>
    <row r="5" spans="1:13" ht="14.45" customHeight="1" x14ac:dyDescent="0.2">
      <c r="A5" s="50" t="s">
        <v>154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4.45" customHeight="1" x14ac:dyDescent="0.2">
      <c r="A6" s="51" t="s">
        <v>96</v>
      </c>
      <c r="C6" s="51" t="s">
        <v>112</v>
      </c>
      <c r="D6" s="51"/>
      <c r="E6" s="51"/>
      <c r="F6" s="51"/>
      <c r="G6" s="51"/>
      <c r="I6" s="51" t="s">
        <v>113</v>
      </c>
      <c r="J6" s="51"/>
      <c r="K6" s="51"/>
      <c r="L6" s="51"/>
      <c r="M6" s="51"/>
    </row>
    <row r="7" spans="1:13" ht="29.1" customHeight="1" x14ac:dyDescent="0.2">
      <c r="A7" s="51"/>
      <c r="C7" s="18" t="s">
        <v>152</v>
      </c>
      <c r="D7" s="3"/>
      <c r="E7" s="18" t="s">
        <v>145</v>
      </c>
      <c r="F7" s="3"/>
      <c r="G7" s="18" t="s">
        <v>153</v>
      </c>
      <c r="I7" s="18" t="s">
        <v>152</v>
      </c>
      <c r="J7" s="3"/>
      <c r="K7" s="18" t="s">
        <v>145</v>
      </c>
      <c r="L7" s="3"/>
      <c r="M7" s="18" t="s">
        <v>153</v>
      </c>
    </row>
    <row r="8" spans="1:13" ht="21.75" customHeight="1" x14ac:dyDescent="0.2">
      <c r="A8" s="5" t="s">
        <v>87</v>
      </c>
      <c r="C8" s="6">
        <v>8907</v>
      </c>
      <c r="E8" s="6">
        <v>0</v>
      </c>
      <c r="G8" s="6">
        <v>8907</v>
      </c>
      <c r="I8" s="6">
        <v>28816</v>
      </c>
      <c r="K8" s="6">
        <v>0</v>
      </c>
      <c r="M8" s="6">
        <v>28816</v>
      </c>
    </row>
    <row r="9" spans="1:13" ht="21.75" customHeight="1" x14ac:dyDescent="0.2">
      <c r="A9" s="8" t="s">
        <v>88</v>
      </c>
      <c r="C9" s="9">
        <v>0</v>
      </c>
      <c r="E9" s="9">
        <v>0</v>
      </c>
      <c r="G9" s="9">
        <v>0</v>
      </c>
      <c r="I9" s="9">
        <v>7075</v>
      </c>
      <c r="K9" s="9">
        <v>0</v>
      </c>
      <c r="M9" s="9">
        <v>7075</v>
      </c>
    </row>
    <row r="10" spans="1:13" ht="21.75" customHeight="1" x14ac:dyDescent="0.2">
      <c r="A10" s="8" t="s">
        <v>89</v>
      </c>
      <c r="C10" s="9">
        <v>113257</v>
      </c>
      <c r="E10" s="9">
        <v>0</v>
      </c>
      <c r="G10" s="9">
        <v>113257</v>
      </c>
      <c r="I10" s="9">
        <v>226514</v>
      </c>
      <c r="K10" s="9">
        <v>0</v>
      </c>
      <c r="M10" s="9">
        <v>226514</v>
      </c>
    </row>
    <row r="11" spans="1:13" ht="21.75" customHeight="1" x14ac:dyDescent="0.2">
      <c r="A11" s="8" t="s">
        <v>90</v>
      </c>
      <c r="C11" s="9">
        <v>1155086</v>
      </c>
      <c r="E11" s="9">
        <v>0</v>
      </c>
      <c r="G11" s="9">
        <v>1155086</v>
      </c>
      <c r="I11" s="9">
        <v>1268187</v>
      </c>
      <c r="K11" s="9">
        <v>0</v>
      </c>
      <c r="M11" s="9">
        <v>1268187</v>
      </c>
    </row>
    <row r="12" spans="1:13" ht="21.75" customHeight="1" x14ac:dyDescent="0.2">
      <c r="A12" s="8" t="s">
        <v>92</v>
      </c>
      <c r="C12" s="9">
        <v>336821922</v>
      </c>
      <c r="E12" s="9">
        <v>-80633</v>
      </c>
      <c r="G12" s="9">
        <v>336902555</v>
      </c>
      <c r="I12" s="9">
        <v>730109586</v>
      </c>
      <c r="K12" s="9">
        <v>2044527</v>
      </c>
      <c r="M12" s="9">
        <v>728065059</v>
      </c>
    </row>
    <row r="13" spans="1:13" ht="21.75" customHeight="1" x14ac:dyDescent="0.2">
      <c r="A13" s="11" t="s">
        <v>91</v>
      </c>
      <c r="C13" s="13">
        <v>109724764</v>
      </c>
      <c r="E13" s="13">
        <v>0</v>
      </c>
      <c r="G13" s="13">
        <v>109724764</v>
      </c>
      <c r="I13" s="13">
        <v>466434639</v>
      </c>
      <c r="K13" s="13">
        <v>0</v>
      </c>
      <c r="M13" s="13">
        <v>466434639</v>
      </c>
    </row>
    <row r="14" spans="1:13" ht="21.75" customHeight="1" x14ac:dyDescent="0.2">
      <c r="A14" s="15" t="s">
        <v>78</v>
      </c>
      <c r="C14" s="16">
        <v>447823936</v>
      </c>
      <c r="E14" s="16">
        <v>-80633</v>
      </c>
      <c r="G14" s="16">
        <v>447904569</v>
      </c>
      <c r="I14" s="16">
        <v>1198074817</v>
      </c>
      <c r="K14" s="16">
        <v>2044527</v>
      </c>
      <c r="M14" s="16">
        <v>1196030290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7"/>
  <sheetViews>
    <sheetView rightToLeft="1" view="pageBreakPreview" zoomScaleNormal="100" zoomScaleSheetLayoutView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50" t="s">
        <v>155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51" t="s">
        <v>96</v>
      </c>
      <c r="C6" s="51" t="s">
        <v>112</v>
      </c>
      <c r="D6" s="51"/>
      <c r="E6" s="51"/>
      <c r="F6" s="51"/>
      <c r="G6" s="51"/>
      <c r="H6" s="51"/>
      <c r="I6" s="51"/>
      <c r="K6" s="51" t="s">
        <v>113</v>
      </c>
      <c r="L6" s="51"/>
      <c r="M6" s="51"/>
      <c r="N6" s="51"/>
      <c r="O6" s="51"/>
      <c r="P6" s="51"/>
      <c r="Q6" s="51"/>
      <c r="R6" s="51"/>
    </row>
    <row r="7" spans="1:18" ht="29.1" customHeight="1" x14ac:dyDescent="0.2">
      <c r="A7" s="51"/>
      <c r="C7" s="18" t="s">
        <v>13</v>
      </c>
      <c r="D7" s="3"/>
      <c r="E7" s="18" t="s">
        <v>156</v>
      </c>
      <c r="F7" s="3"/>
      <c r="G7" s="18" t="s">
        <v>157</v>
      </c>
      <c r="H7" s="3"/>
      <c r="I7" s="18" t="s">
        <v>158</v>
      </c>
      <c r="K7" s="18" t="s">
        <v>13</v>
      </c>
      <c r="L7" s="3"/>
      <c r="M7" s="18" t="s">
        <v>156</v>
      </c>
      <c r="N7" s="3"/>
      <c r="O7" s="18" t="s">
        <v>157</v>
      </c>
      <c r="P7" s="3"/>
      <c r="Q7" s="79" t="s">
        <v>158</v>
      </c>
      <c r="R7" s="79"/>
    </row>
    <row r="8" spans="1:18" ht="21.75" customHeight="1" x14ac:dyDescent="0.2">
      <c r="A8" s="5" t="s">
        <v>66</v>
      </c>
      <c r="C8" s="6">
        <v>3787585</v>
      </c>
      <c r="E8" s="6">
        <v>11873716131</v>
      </c>
      <c r="G8" s="6">
        <v>6013291148</v>
      </c>
      <c r="I8" s="6">
        <v>5860424983</v>
      </c>
      <c r="K8" s="6">
        <v>3787585</v>
      </c>
      <c r="M8" s="6">
        <v>11873716131</v>
      </c>
      <c r="O8" s="6">
        <v>6013291148</v>
      </c>
      <c r="Q8" s="55">
        <v>5860424983</v>
      </c>
      <c r="R8" s="55"/>
    </row>
    <row r="9" spans="1:18" ht="21.75" customHeight="1" x14ac:dyDescent="0.2">
      <c r="A9" s="8" t="s">
        <v>56</v>
      </c>
      <c r="C9" s="9">
        <v>1450000</v>
      </c>
      <c r="E9" s="9">
        <v>27332717817</v>
      </c>
      <c r="G9" s="9">
        <v>24603334650</v>
      </c>
      <c r="I9" s="9">
        <v>2729383167</v>
      </c>
      <c r="K9" s="9">
        <v>1450000</v>
      </c>
      <c r="M9" s="9">
        <v>27332717817</v>
      </c>
      <c r="O9" s="9">
        <v>24603334650</v>
      </c>
      <c r="Q9" s="53">
        <v>2729383167</v>
      </c>
      <c r="R9" s="53"/>
    </row>
    <row r="10" spans="1:18" ht="21.75" customHeight="1" x14ac:dyDescent="0.2">
      <c r="A10" s="8" t="s">
        <v>53</v>
      </c>
      <c r="C10" s="9">
        <v>418969</v>
      </c>
      <c r="E10" s="9">
        <v>34418317393</v>
      </c>
      <c r="G10" s="9">
        <v>29246631503</v>
      </c>
      <c r="I10" s="9">
        <v>5171685890</v>
      </c>
      <c r="K10" s="9">
        <v>418969</v>
      </c>
      <c r="M10" s="9">
        <v>34418317393</v>
      </c>
      <c r="O10" s="9">
        <v>29246631503</v>
      </c>
      <c r="Q10" s="53">
        <v>5171685890</v>
      </c>
      <c r="R10" s="53"/>
    </row>
    <row r="11" spans="1:18" ht="21.75" customHeight="1" x14ac:dyDescent="0.2">
      <c r="A11" s="8" t="s">
        <v>58</v>
      </c>
      <c r="C11" s="9">
        <v>17000000</v>
      </c>
      <c r="E11" s="9">
        <v>87326482427</v>
      </c>
      <c r="G11" s="9">
        <v>81451351399</v>
      </c>
      <c r="I11" s="9">
        <v>5875131028</v>
      </c>
      <c r="K11" s="9">
        <v>17000000</v>
      </c>
      <c r="M11" s="9">
        <v>87326482427</v>
      </c>
      <c r="O11" s="9">
        <v>81451351399</v>
      </c>
      <c r="Q11" s="53">
        <v>5875131028</v>
      </c>
      <c r="R11" s="53"/>
    </row>
    <row r="12" spans="1:18" ht="21.75" customHeight="1" x14ac:dyDescent="0.2">
      <c r="A12" s="8" t="s">
        <v>51</v>
      </c>
      <c r="C12" s="9">
        <v>5675000</v>
      </c>
      <c r="E12" s="9">
        <v>155878562221</v>
      </c>
      <c r="G12" s="9">
        <v>102824474885</v>
      </c>
      <c r="I12" s="9">
        <v>53054087336</v>
      </c>
      <c r="K12" s="9">
        <v>5675000</v>
      </c>
      <c r="M12" s="9">
        <v>155878562221</v>
      </c>
      <c r="O12" s="9">
        <v>102824474885</v>
      </c>
      <c r="Q12" s="53">
        <v>53054087336</v>
      </c>
      <c r="R12" s="53"/>
    </row>
    <row r="13" spans="1:18" ht="21.75" customHeight="1" x14ac:dyDescent="0.2">
      <c r="A13" s="8" t="s">
        <v>45</v>
      </c>
      <c r="C13" s="9">
        <v>10250000</v>
      </c>
      <c r="E13" s="9">
        <v>116461442452</v>
      </c>
      <c r="G13" s="9">
        <v>112997226929</v>
      </c>
      <c r="I13" s="9">
        <v>3464215523</v>
      </c>
      <c r="K13" s="9">
        <v>10350000</v>
      </c>
      <c r="M13" s="9">
        <v>117582707565</v>
      </c>
      <c r="O13" s="9">
        <v>114099638895</v>
      </c>
      <c r="Q13" s="53">
        <v>3483068670</v>
      </c>
      <c r="R13" s="53"/>
    </row>
    <row r="14" spans="1:18" ht="21.75" customHeight="1" x14ac:dyDescent="0.2">
      <c r="A14" s="8" t="s">
        <v>71</v>
      </c>
      <c r="C14" s="9">
        <v>1050000</v>
      </c>
      <c r="E14" s="9">
        <v>24989329540</v>
      </c>
      <c r="G14" s="9">
        <v>26734730659</v>
      </c>
      <c r="I14" s="9">
        <v>-1745401119</v>
      </c>
      <c r="K14" s="9">
        <v>2050000</v>
      </c>
      <c r="M14" s="9">
        <v>49369403625</v>
      </c>
      <c r="O14" s="9">
        <v>52196378810</v>
      </c>
      <c r="Q14" s="53">
        <v>-2826975185</v>
      </c>
      <c r="R14" s="53"/>
    </row>
    <row r="15" spans="1:18" ht="21.75" customHeight="1" x14ac:dyDescent="0.2">
      <c r="A15" s="8" t="s">
        <v>69</v>
      </c>
      <c r="C15" s="9">
        <v>20492394</v>
      </c>
      <c r="E15" s="9">
        <v>92186173988</v>
      </c>
      <c r="G15" s="9">
        <v>69745578134</v>
      </c>
      <c r="I15" s="9">
        <v>22440595854</v>
      </c>
      <c r="K15" s="9">
        <v>20492394</v>
      </c>
      <c r="M15" s="9">
        <v>92186173988</v>
      </c>
      <c r="O15" s="9">
        <v>69745578134</v>
      </c>
      <c r="Q15" s="53">
        <v>22440595854</v>
      </c>
      <c r="R15" s="53"/>
    </row>
    <row r="16" spans="1:18" ht="21.75" customHeight="1" x14ac:dyDescent="0.2">
      <c r="A16" s="8" t="s">
        <v>24</v>
      </c>
      <c r="C16" s="9">
        <v>375000</v>
      </c>
      <c r="E16" s="9">
        <v>13477557097</v>
      </c>
      <c r="G16" s="9">
        <v>18500874098</v>
      </c>
      <c r="I16" s="9">
        <v>-5023317001</v>
      </c>
      <c r="K16" s="9">
        <v>375000</v>
      </c>
      <c r="M16" s="9">
        <v>13477557097</v>
      </c>
      <c r="O16" s="9">
        <v>18500874098</v>
      </c>
      <c r="Q16" s="53">
        <v>-5023317001</v>
      </c>
      <c r="R16" s="53"/>
    </row>
    <row r="17" spans="1:18" ht="21.75" customHeight="1" x14ac:dyDescent="0.2">
      <c r="A17" s="8" t="s">
        <v>20</v>
      </c>
      <c r="C17" s="9">
        <v>5330000</v>
      </c>
      <c r="E17" s="9">
        <v>25597787937</v>
      </c>
      <c r="G17" s="9">
        <v>22054292254</v>
      </c>
      <c r="I17" s="9">
        <v>3543495683</v>
      </c>
      <c r="K17" s="9">
        <v>5330000</v>
      </c>
      <c r="M17" s="9">
        <v>25597787937</v>
      </c>
      <c r="O17" s="9">
        <v>22054292254</v>
      </c>
      <c r="Q17" s="53">
        <v>3543495683</v>
      </c>
      <c r="R17" s="53"/>
    </row>
    <row r="18" spans="1:18" ht="21.75" customHeight="1" x14ac:dyDescent="0.2">
      <c r="A18" s="8" t="s">
        <v>61</v>
      </c>
      <c r="C18" s="9">
        <v>1359309</v>
      </c>
      <c r="E18" s="9">
        <v>63358146083</v>
      </c>
      <c r="G18" s="9">
        <v>64742473988</v>
      </c>
      <c r="I18" s="9">
        <v>-1384327905</v>
      </c>
      <c r="K18" s="9">
        <v>1359309</v>
      </c>
      <c r="M18" s="9">
        <v>63358146083</v>
      </c>
      <c r="O18" s="9">
        <v>64742473988</v>
      </c>
      <c r="Q18" s="53">
        <v>-1384327905</v>
      </c>
      <c r="R18" s="53"/>
    </row>
    <row r="19" spans="1:18" ht="21.75" customHeight="1" x14ac:dyDescent="0.2">
      <c r="A19" s="8" t="s">
        <v>31</v>
      </c>
      <c r="C19" s="9">
        <v>9879616</v>
      </c>
      <c r="E19" s="9">
        <v>117189343525</v>
      </c>
      <c r="G19" s="9">
        <v>113674420600</v>
      </c>
      <c r="I19" s="9">
        <v>3514922925</v>
      </c>
      <c r="K19" s="9">
        <v>9879616</v>
      </c>
      <c r="M19" s="9">
        <v>117189343525</v>
      </c>
      <c r="O19" s="9">
        <v>113674420600</v>
      </c>
      <c r="Q19" s="53">
        <v>3514922925</v>
      </c>
      <c r="R19" s="53"/>
    </row>
    <row r="20" spans="1:18" ht="21.75" customHeight="1" x14ac:dyDescent="0.2">
      <c r="A20" s="8" t="s">
        <v>38</v>
      </c>
      <c r="C20" s="9">
        <v>0</v>
      </c>
      <c r="E20" s="9">
        <v>0</v>
      </c>
      <c r="G20" s="9">
        <v>0</v>
      </c>
      <c r="I20" s="9">
        <v>0</v>
      </c>
      <c r="K20" s="9">
        <v>14329099</v>
      </c>
      <c r="M20" s="9">
        <v>82869272014</v>
      </c>
      <c r="O20" s="9">
        <v>72513508820</v>
      </c>
      <c r="Q20" s="53">
        <v>10355763194</v>
      </c>
      <c r="R20" s="53"/>
    </row>
    <row r="21" spans="1:18" ht="21.75" customHeight="1" x14ac:dyDescent="0.2">
      <c r="A21" s="8" t="s">
        <v>118</v>
      </c>
      <c r="C21" s="9">
        <v>0</v>
      </c>
      <c r="E21" s="9">
        <v>0</v>
      </c>
      <c r="G21" s="9">
        <v>0</v>
      </c>
      <c r="I21" s="9">
        <v>0</v>
      </c>
      <c r="K21" s="9">
        <v>11000989</v>
      </c>
      <c r="M21" s="9">
        <v>24545765524</v>
      </c>
      <c r="O21" s="9">
        <v>25314091192</v>
      </c>
      <c r="Q21" s="53">
        <v>-768325668</v>
      </c>
      <c r="R21" s="53"/>
    </row>
    <row r="22" spans="1:18" ht="21.75" customHeight="1" x14ac:dyDescent="0.2">
      <c r="A22" s="8" t="s">
        <v>119</v>
      </c>
      <c r="C22" s="9">
        <v>0</v>
      </c>
      <c r="E22" s="9">
        <v>0</v>
      </c>
      <c r="G22" s="9">
        <v>0</v>
      </c>
      <c r="I22" s="9">
        <v>0</v>
      </c>
      <c r="K22" s="9">
        <v>37047587</v>
      </c>
      <c r="M22" s="9">
        <v>109035606295</v>
      </c>
      <c r="O22" s="9">
        <v>95468860169</v>
      </c>
      <c r="Q22" s="53">
        <v>13566746126</v>
      </c>
      <c r="R22" s="53"/>
    </row>
    <row r="23" spans="1:18" ht="21.75" customHeight="1" x14ac:dyDescent="0.2">
      <c r="A23" s="8" t="s">
        <v>64</v>
      </c>
      <c r="C23" s="9">
        <v>0</v>
      </c>
      <c r="E23" s="9">
        <v>0</v>
      </c>
      <c r="G23" s="9">
        <v>0</v>
      </c>
      <c r="I23" s="9">
        <v>0</v>
      </c>
      <c r="K23" s="9">
        <v>460000</v>
      </c>
      <c r="M23" s="9">
        <v>13101574605</v>
      </c>
      <c r="O23" s="9">
        <v>10843655019</v>
      </c>
      <c r="Q23" s="53">
        <v>2257919586</v>
      </c>
      <c r="R23" s="53"/>
    </row>
    <row r="24" spans="1:18" ht="21.75" customHeight="1" x14ac:dyDescent="0.2">
      <c r="A24" s="8" t="s">
        <v>120</v>
      </c>
      <c r="C24" s="9">
        <v>0</v>
      </c>
      <c r="E24" s="9">
        <v>0</v>
      </c>
      <c r="G24" s="9">
        <v>0</v>
      </c>
      <c r="I24" s="9">
        <v>0</v>
      </c>
      <c r="K24" s="9">
        <v>30354405</v>
      </c>
      <c r="M24" s="9">
        <v>63846508456</v>
      </c>
      <c r="O24" s="9">
        <v>62799710961</v>
      </c>
      <c r="Q24" s="53">
        <v>1046797495</v>
      </c>
      <c r="R24" s="53"/>
    </row>
    <row r="25" spans="1:18" ht="21.75" customHeight="1" x14ac:dyDescent="0.2">
      <c r="A25" s="8" t="s">
        <v>34</v>
      </c>
      <c r="C25" s="9">
        <v>0</v>
      </c>
      <c r="E25" s="9">
        <v>0</v>
      </c>
      <c r="G25" s="9">
        <v>0</v>
      </c>
      <c r="I25" s="9">
        <v>0</v>
      </c>
      <c r="K25" s="9">
        <v>562000</v>
      </c>
      <c r="M25" s="9">
        <v>37375680439</v>
      </c>
      <c r="O25" s="9">
        <v>34167567189</v>
      </c>
      <c r="Q25" s="53">
        <v>3208113250</v>
      </c>
      <c r="R25" s="53"/>
    </row>
    <row r="26" spans="1:18" ht="21.75" customHeight="1" x14ac:dyDescent="0.2">
      <c r="A26" s="11" t="s">
        <v>121</v>
      </c>
      <c r="C26" s="13">
        <v>0</v>
      </c>
      <c r="E26" s="13">
        <v>0</v>
      </c>
      <c r="G26" s="13">
        <v>0</v>
      </c>
      <c r="I26" s="13">
        <v>0</v>
      </c>
      <c r="K26" s="13">
        <v>800000</v>
      </c>
      <c r="M26" s="13">
        <v>6218591292</v>
      </c>
      <c r="O26" s="13">
        <v>6239393760</v>
      </c>
      <c r="Q26" s="57">
        <v>-20802468</v>
      </c>
      <c r="R26" s="57"/>
    </row>
    <row r="27" spans="1:18" ht="21.75" customHeight="1" x14ac:dyDescent="0.2">
      <c r="A27" s="15" t="s">
        <v>78</v>
      </c>
      <c r="C27" s="16">
        <v>77067873</v>
      </c>
      <c r="E27" s="16">
        <v>770089576611</v>
      </c>
      <c r="G27" s="16">
        <v>672588680247</v>
      </c>
      <c r="I27" s="16">
        <v>97500896364</v>
      </c>
      <c r="K27" s="16">
        <v>172721953</v>
      </c>
      <c r="M27" s="16">
        <v>1132583914434</v>
      </c>
      <c r="O27" s="16">
        <v>1006499527474</v>
      </c>
      <c r="Q27" s="78">
        <v>126084386960</v>
      </c>
      <c r="R27" s="7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scale="7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8"/>
  <sheetViews>
    <sheetView rightToLeft="1" view="pageBreakPreview" topLeftCell="A43" zoomScale="98" zoomScaleNormal="100" zoomScaleSheetLayoutView="98" workbookViewId="0">
      <selection activeCell="F66" sqref="F66"/>
    </sheetView>
  </sheetViews>
  <sheetFormatPr defaultRowHeight="12.75" x14ac:dyDescent="0.2"/>
  <cols>
    <col min="1" max="1" width="40.28515625" customWidth="1"/>
    <col min="2" max="2" width="1.28515625" customWidth="1"/>
    <col min="3" max="3" width="12.42578125" bestFit="1" customWidth="1"/>
    <col min="4" max="4" width="1.28515625" customWidth="1"/>
    <col min="5" max="5" width="18.28515625" bestFit="1" customWidth="1"/>
    <col min="6" max="6" width="1.28515625" customWidth="1"/>
    <col min="7" max="7" width="17.85546875" bestFit="1" customWidth="1"/>
    <col min="8" max="8" width="1.28515625" customWidth="1"/>
    <col min="9" max="9" width="16.42578125" bestFit="1" customWidth="1"/>
    <col min="10" max="10" width="1.28515625" customWidth="1"/>
    <col min="11" max="11" width="12.42578125" bestFit="1" customWidth="1"/>
    <col min="12" max="12" width="1.28515625" customWidth="1"/>
    <col min="13" max="13" width="18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ht="21.75" customHeight="1" x14ac:dyDescent="0.2">
      <c r="A2" s="49" t="s">
        <v>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50" t="s">
        <v>159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51" t="s">
        <v>96</v>
      </c>
      <c r="C6" s="51" t="s">
        <v>112</v>
      </c>
      <c r="D6" s="51"/>
      <c r="E6" s="51"/>
      <c r="F6" s="51"/>
      <c r="G6" s="51"/>
      <c r="H6" s="51"/>
      <c r="I6" s="51"/>
      <c r="K6" s="51" t="s">
        <v>113</v>
      </c>
      <c r="L6" s="51"/>
      <c r="M6" s="51"/>
      <c r="N6" s="51"/>
      <c r="O6" s="51"/>
      <c r="P6" s="51"/>
      <c r="Q6" s="51"/>
      <c r="R6" s="51"/>
    </row>
    <row r="7" spans="1:18" ht="46.5" customHeight="1" x14ac:dyDescent="0.2">
      <c r="A7" s="51"/>
      <c r="C7" s="18" t="s">
        <v>13</v>
      </c>
      <c r="D7" s="3"/>
      <c r="E7" s="18" t="s">
        <v>15</v>
      </c>
      <c r="F7" s="3"/>
      <c r="G7" s="18" t="s">
        <v>157</v>
      </c>
      <c r="H7" s="3"/>
      <c r="I7" s="18" t="s">
        <v>160</v>
      </c>
      <c r="K7" s="18" t="s">
        <v>13</v>
      </c>
      <c r="L7" s="3"/>
      <c r="M7" s="18" t="s">
        <v>15</v>
      </c>
      <c r="N7" s="3"/>
      <c r="O7" s="18" t="s">
        <v>157</v>
      </c>
      <c r="P7" s="3"/>
      <c r="Q7" s="79" t="s">
        <v>160</v>
      </c>
      <c r="R7" s="79"/>
    </row>
    <row r="8" spans="1:18" ht="21.75" customHeight="1" x14ac:dyDescent="0.2">
      <c r="A8" s="5" t="s">
        <v>59</v>
      </c>
      <c r="C8" s="6">
        <v>3100000</v>
      </c>
      <c r="E8" s="6">
        <v>27222927450</v>
      </c>
      <c r="G8" s="6">
        <v>26772134030</v>
      </c>
      <c r="I8" s="6">
        <v>450793419</v>
      </c>
      <c r="K8" s="6">
        <v>3100000</v>
      </c>
      <c r="M8" s="6">
        <v>27222927450</v>
      </c>
      <c r="O8" s="6">
        <v>25021769750</v>
      </c>
      <c r="Q8" s="55">
        <v>2201157699</v>
      </c>
      <c r="R8" s="55"/>
    </row>
    <row r="9" spans="1:18" ht="21.75" customHeight="1" x14ac:dyDescent="0.2">
      <c r="A9" s="8" t="s">
        <v>67</v>
      </c>
      <c r="C9" s="9">
        <v>12733800</v>
      </c>
      <c r="E9" s="9">
        <v>56227386380</v>
      </c>
      <c r="G9" s="9">
        <v>56281541581</v>
      </c>
      <c r="I9" s="9">
        <v>-54155200</v>
      </c>
      <c r="K9" s="9">
        <v>12733800</v>
      </c>
      <c r="M9" s="9">
        <v>56227386380</v>
      </c>
      <c r="O9" s="9">
        <v>53423803981</v>
      </c>
      <c r="Q9" s="53">
        <v>2803582399</v>
      </c>
      <c r="R9" s="53"/>
    </row>
    <row r="10" spans="1:18" ht="21.75" customHeight="1" x14ac:dyDescent="0.2">
      <c r="A10" s="8" t="s">
        <v>38</v>
      </c>
      <c r="C10" s="9">
        <v>2464657</v>
      </c>
      <c r="E10" s="9">
        <v>18733335842</v>
      </c>
      <c r="G10" s="9">
        <v>16434466953</v>
      </c>
      <c r="I10" s="9">
        <v>2298868889</v>
      </c>
      <c r="K10" s="9">
        <v>2464657</v>
      </c>
      <c r="M10" s="9">
        <v>18733335842</v>
      </c>
      <c r="O10" s="9">
        <v>12472586537</v>
      </c>
      <c r="Q10" s="53">
        <v>6260749305</v>
      </c>
      <c r="R10" s="53"/>
    </row>
    <row r="11" spans="1:18" ht="21.75" customHeight="1" x14ac:dyDescent="0.2">
      <c r="A11" s="8" t="s">
        <v>49</v>
      </c>
      <c r="C11" s="9">
        <v>6920649</v>
      </c>
      <c r="E11" s="9">
        <v>222976437883</v>
      </c>
      <c r="G11" s="9">
        <v>181155124085</v>
      </c>
      <c r="I11" s="9">
        <v>41821313798</v>
      </c>
      <c r="K11" s="9">
        <v>6920649</v>
      </c>
      <c r="M11" s="9">
        <v>222976437883</v>
      </c>
      <c r="O11" s="9">
        <v>204302236772</v>
      </c>
      <c r="Q11" s="53">
        <v>18674201111</v>
      </c>
      <c r="R11" s="53"/>
    </row>
    <row r="12" spans="1:18" ht="21.75" customHeight="1" x14ac:dyDescent="0.2">
      <c r="A12" s="8" t="s">
        <v>23</v>
      </c>
      <c r="C12" s="9">
        <v>43229031</v>
      </c>
      <c r="E12" s="9">
        <v>163000508243</v>
      </c>
      <c r="G12" s="9">
        <v>157853123772</v>
      </c>
      <c r="I12" s="9">
        <v>5147384471</v>
      </c>
      <c r="K12" s="9">
        <v>43229031</v>
      </c>
      <c r="M12" s="9">
        <v>163000508243</v>
      </c>
      <c r="O12" s="9">
        <v>154545307259</v>
      </c>
      <c r="Q12" s="53">
        <v>8455200984</v>
      </c>
      <c r="R12" s="53"/>
    </row>
    <row r="13" spans="1:18" ht="21.75" customHeight="1" x14ac:dyDescent="0.2">
      <c r="A13" s="8" t="s">
        <v>28</v>
      </c>
      <c r="C13" s="9">
        <v>4472861</v>
      </c>
      <c r="E13" s="9">
        <v>66529903909</v>
      </c>
      <c r="G13" s="9">
        <v>51750412246</v>
      </c>
      <c r="I13" s="9">
        <v>14779491663</v>
      </c>
      <c r="K13" s="9">
        <v>4472861</v>
      </c>
      <c r="M13" s="9">
        <v>66529903909</v>
      </c>
      <c r="O13" s="9">
        <v>55034743727</v>
      </c>
      <c r="Q13" s="53">
        <v>11495160182</v>
      </c>
      <c r="R13" s="53"/>
    </row>
    <row r="14" spans="1:18" ht="21.75" customHeight="1" x14ac:dyDescent="0.2">
      <c r="A14" s="8" t="s">
        <v>70</v>
      </c>
      <c r="C14" s="9">
        <v>31813200</v>
      </c>
      <c r="E14" s="9">
        <v>911978833719</v>
      </c>
      <c r="G14" s="9">
        <v>762665580570</v>
      </c>
      <c r="I14" s="9">
        <v>149313253149</v>
      </c>
      <c r="K14" s="9">
        <v>31813200</v>
      </c>
      <c r="M14" s="9">
        <v>911978833719</v>
      </c>
      <c r="O14" s="9">
        <v>607670216307</v>
      </c>
      <c r="Q14" s="53">
        <v>304308617412</v>
      </c>
      <c r="R14" s="53"/>
    </row>
    <row r="15" spans="1:18" ht="21.75" customHeight="1" x14ac:dyDescent="0.2">
      <c r="A15" s="8" t="s">
        <v>46</v>
      </c>
      <c r="C15" s="9">
        <v>4615365</v>
      </c>
      <c r="E15" s="9">
        <v>41217194056</v>
      </c>
      <c r="G15" s="9">
        <v>38789959295</v>
      </c>
      <c r="I15" s="9">
        <v>2427234761</v>
      </c>
      <c r="K15" s="9">
        <v>4615365</v>
      </c>
      <c r="M15" s="9">
        <v>41217194056</v>
      </c>
      <c r="O15" s="9">
        <v>39751693823</v>
      </c>
      <c r="Q15" s="53">
        <v>1465500233</v>
      </c>
      <c r="R15" s="53"/>
    </row>
    <row r="16" spans="1:18" ht="21.75" customHeight="1" x14ac:dyDescent="0.2">
      <c r="A16" s="8" t="s">
        <v>43</v>
      </c>
      <c r="C16" s="9">
        <v>800000</v>
      </c>
      <c r="E16" s="9">
        <v>17273436160</v>
      </c>
      <c r="G16" s="9">
        <v>13899901991</v>
      </c>
      <c r="I16" s="9">
        <v>3373534168</v>
      </c>
      <c r="K16" s="9">
        <v>800000</v>
      </c>
      <c r="M16" s="9">
        <v>17273436160</v>
      </c>
      <c r="O16" s="9">
        <v>13830443091</v>
      </c>
      <c r="Q16" s="53">
        <v>3442993068</v>
      </c>
      <c r="R16" s="53"/>
    </row>
    <row r="17" spans="1:18" ht="21.75" customHeight="1" x14ac:dyDescent="0.2">
      <c r="A17" s="8" t="s">
        <v>34</v>
      </c>
      <c r="C17" s="9">
        <v>1214953</v>
      </c>
      <c r="E17" s="9">
        <v>84389298931</v>
      </c>
      <c r="G17" s="9">
        <v>84413410159</v>
      </c>
      <c r="I17" s="9">
        <v>-24111227</v>
      </c>
      <c r="K17" s="9">
        <v>1214953</v>
      </c>
      <c r="M17" s="9">
        <v>84389298931</v>
      </c>
      <c r="O17" s="9">
        <v>89873842437</v>
      </c>
      <c r="Q17" s="53">
        <v>-5484543505</v>
      </c>
      <c r="R17" s="53"/>
    </row>
    <row r="18" spans="1:18" ht="21.75" customHeight="1" x14ac:dyDescent="0.2">
      <c r="A18" s="8" t="s">
        <v>42</v>
      </c>
      <c r="C18" s="9">
        <v>4688080</v>
      </c>
      <c r="E18" s="9">
        <v>183980317150</v>
      </c>
      <c r="G18" s="9">
        <v>161372369202</v>
      </c>
      <c r="I18" s="9">
        <v>22607947948</v>
      </c>
      <c r="K18" s="9">
        <v>4688080</v>
      </c>
      <c r="M18" s="9">
        <v>183980317150</v>
      </c>
      <c r="O18" s="9">
        <v>167116509072</v>
      </c>
      <c r="Q18" s="53">
        <v>16863808078</v>
      </c>
      <c r="R18" s="53"/>
    </row>
    <row r="19" spans="1:18" ht="21.75" customHeight="1" x14ac:dyDescent="0.2">
      <c r="A19" s="8" t="s">
        <v>21</v>
      </c>
      <c r="C19" s="9">
        <v>19986764</v>
      </c>
      <c r="E19" s="9">
        <v>86270358467</v>
      </c>
      <c r="G19" s="9">
        <v>70404545415</v>
      </c>
      <c r="I19" s="9">
        <v>15865813052</v>
      </c>
      <c r="K19" s="9">
        <v>19986764</v>
      </c>
      <c r="M19" s="9">
        <v>86270358467</v>
      </c>
      <c r="O19" s="9">
        <v>61678348237</v>
      </c>
      <c r="Q19" s="53">
        <v>24592010230</v>
      </c>
      <c r="R19" s="53"/>
    </row>
    <row r="20" spans="1:18" ht="21.75" customHeight="1" x14ac:dyDescent="0.2">
      <c r="A20" s="8" t="s">
        <v>32</v>
      </c>
      <c r="C20" s="9">
        <v>6600000</v>
      </c>
      <c r="E20" s="9">
        <v>229803778380</v>
      </c>
      <c r="G20" s="9">
        <v>185401680420</v>
      </c>
      <c r="I20" s="9">
        <v>44402097960</v>
      </c>
      <c r="K20" s="9">
        <v>6600000</v>
      </c>
      <c r="M20" s="9">
        <v>229803778380</v>
      </c>
      <c r="O20" s="9">
        <v>128360047200</v>
      </c>
      <c r="Q20" s="53">
        <v>101443731180</v>
      </c>
      <c r="R20" s="53"/>
    </row>
    <row r="21" spans="1:18" ht="21.75" customHeight="1" x14ac:dyDescent="0.2">
      <c r="A21" s="8" t="s">
        <v>27</v>
      </c>
      <c r="C21" s="9">
        <v>10000000</v>
      </c>
      <c r="E21" s="9">
        <v>66581317000</v>
      </c>
      <c r="G21" s="9">
        <v>63207599000</v>
      </c>
      <c r="I21" s="9">
        <v>3373717999</v>
      </c>
      <c r="K21" s="9">
        <v>10000000</v>
      </c>
      <c r="M21" s="9">
        <v>66581317000</v>
      </c>
      <c r="O21" s="9">
        <v>54277169000</v>
      </c>
      <c r="Q21" s="53">
        <v>12304147999</v>
      </c>
      <c r="R21" s="53"/>
    </row>
    <row r="22" spans="1:18" ht="21.75" customHeight="1" x14ac:dyDescent="0.2">
      <c r="A22" s="8" t="s">
        <v>52</v>
      </c>
      <c r="C22" s="9">
        <v>2610000</v>
      </c>
      <c r="E22" s="9">
        <v>54308623959</v>
      </c>
      <c r="G22" s="9">
        <v>55317182857</v>
      </c>
      <c r="I22" s="9">
        <v>-1008558898</v>
      </c>
      <c r="K22" s="9">
        <v>2610000</v>
      </c>
      <c r="M22" s="9">
        <v>54308623959</v>
      </c>
      <c r="O22" s="9">
        <v>53533081397</v>
      </c>
      <c r="Q22" s="53">
        <v>775542561</v>
      </c>
      <c r="R22" s="53"/>
    </row>
    <row r="23" spans="1:18" ht="21.75" customHeight="1" x14ac:dyDescent="0.2">
      <c r="A23" s="8" t="s">
        <v>57</v>
      </c>
      <c r="C23" s="9">
        <v>1725439</v>
      </c>
      <c r="E23" s="9">
        <v>227195850011</v>
      </c>
      <c r="G23" s="9">
        <v>139467776502</v>
      </c>
      <c r="I23" s="9">
        <v>87728073509</v>
      </c>
      <c r="K23" s="9">
        <v>1725439</v>
      </c>
      <c r="M23" s="9">
        <v>227195850011</v>
      </c>
      <c r="O23" s="9">
        <v>132225587764</v>
      </c>
      <c r="Q23" s="53">
        <v>94970262247</v>
      </c>
      <c r="R23" s="53"/>
    </row>
    <row r="24" spans="1:18" ht="21.75" customHeight="1" x14ac:dyDescent="0.2">
      <c r="A24" s="8" t="s">
        <v>55</v>
      </c>
      <c r="C24" s="9">
        <v>1339365</v>
      </c>
      <c r="E24" s="9">
        <v>124900520369</v>
      </c>
      <c r="G24" s="9">
        <v>94492732477</v>
      </c>
      <c r="I24" s="9">
        <v>30407787892</v>
      </c>
      <c r="K24" s="9">
        <v>1339365</v>
      </c>
      <c r="M24" s="9">
        <v>124900520369</v>
      </c>
      <c r="O24" s="9">
        <v>85707965084</v>
      </c>
      <c r="Q24" s="53">
        <v>39192555285</v>
      </c>
      <c r="R24" s="53"/>
    </row>
    <row r="25" spans="1:18" ht="21.75" customHeight="1" x14ac:dyDescent="0.2">
      <c r="A25" s="8" t="s">
        <v>41</v>
      </c>
      <c r="C25" s="9">
        <v>10147958</v>
      </c>
      <c r="E25" s="9">
        <v>263619883972</v>
      </c>
      <c r="G25" s="9">
        <v>212871756656</v>
      </c>
      <c r="I25" s="9">
        <v>50748127316</v>
      </c>
      <c r="K25" s="9">
        <v>10147958</v>
      </c>
      <c r="M25" s="9">
        <v>263619883972</v>
      </c>
      <c r="O25" s="9">
        <v>227081665121</v>
      </c>
      <c r="Q25" s="53">
        <v>36538218851</v>
      </c>
      <c r="R25" s="53"/>
    </row>
    <row r="26" spans="1:18" ht="21.75" customHeight="1" x14ac:dyDescent="0.2">
      <c r="A26" s="8" t="s">
        <v>40</v>
      </c>
      <c r="C26" s="9">
        <v>7117657</v>
      </c>
      <c r="E26" s="9">
        <v>193798773312</v>
      </c>
      <c r="G26" s="9">
        <v>136995207302</v>
      </c>
      <c r="I26" s="9">
        <v>56803566010</v>
      </c>
      <c r="K26" s="9">
        <v>7117657</v>
      </c>
      <c r="M26" s="9">
        <v>193798773312</v>
      </c>
      <c r="O26" s="9">
        <v>154512022973</v>
      </c>
      <c r="Q26" s="53">
        <v>39286750339</v>
      </c>
      <c r="R26" s="53"/>
    </row>
    <row r="27" spans="1:18" ht="21.75" customHeight="1" x14ac:dyDescent="0.2">
      <c r="A27" s="8" t="s">
        <v>29</v>
      </c>
      <c r="C27" s="9">
        <v>920000</v>
      </c>
      <c r="E27" s="9">
        <v>59675514708</v>
      </c>
      <c r="G27" s="9">
        <v>50820497228</v>
      </c>
      <c r="I27" s="9">
        <v>8855017480</v>
      </c>
      <c r="K27" s="9">
        <v>920000</v>
      </c>
      <c r="M27" s="9">
        <v>59675514708</v>
      </c>
      <c r="O27" s="9">
        <v>43636065520</v>
      </c>
      <c r="Q27" s="53">
        <v>16039449188</v>
      </c>
      <c r="R27" s="53"/>
    </row>
    <row r="28" spans="1:18" ht="21.75" customHeight="1" x14ac:dyDescent="0.2">
      <c r="A28" s="8" t="s">
        <v>74</v>
      </c>
      <c r="C28" s="9">
        <v>330599</v>
      </c>
      <c r="E28" s="9">
        <v>1905932559</v>
      </c>
      <c r="G28" s="9">
        <v>1872823010</v>
      </c>
      <c r="I28" s="9">
        <v>33109549</v>
      </c>
      <c r="K28" s="9">
        <v>330599</v>
      </c>
      <c r="M28" s="9">
        <v>1905932559</v>
      </c>
      <c r="O28" s="9">
        <v>1872823010</v>
      </c>
      <c r="Q28" s="53">
        <v>33109549</v>
      </c>
      <c r="R28" s="53"/>
    </row>
    <row r="29" spans="1:18" ht="21.75" customHeight="1" x14ac:dyDescent="0.2">
      <c r="A29" s="8" t="s">
        <v>25</v>
      </c>
      <c r="C29" s="9">
        <v>25363954</v>
      </c>
      <c r="E29" s="9">
        <v>345303459520</v>
      </c>
      <c r="G29" s="9">
        <v>311578486068</v>
      </c>
      <c r="I29" s="9">
        <v>33724973452</v>
      </c>
      <c r="K29" s="9">
        <v>25363954</v>
      </c>
      <c r="M29" s="9">
        <v>345303459520</v>
      </c>
      <c r="O29" s="9">
        <v>311233953790</v>
      </c>
      <c r="Q29" s="53">
        <v>34069505730</v>
      </c>
      <c r="R29" s="53"/>
    </row>
    <row r="30" spans="1:18" ht="21.75" customHeight="1" x14ac:dyDescent="0.2">
      <c r="A30" s="8" t="s">
        <v>64</v>
      </c>
      <c r="C30" s="9">
        <v>477500</v>
      </c>
      <c r="E30" s="9">
        <v>12570150780</v>
      </c>
      <c r="G30" s="9">
        <v>12484865173</v>
      </c>
      <c r="I30" s="9">
        <v>85285607</v>
      </c>
      <c r="K30" s="9">
        <v>477500</v>
      </c>
      <c r="M30" s="9">
        <v>12570150780</v>
      </c>
      <c r="O30" s="9">
        <v>11256185370</v>
      </c>
      <c r="Q30" s="53">
        <v>1313965410</v>
      </c>
      <c r="R30" s="53"/>
    </row>
    <row r="31" spans="1:18" ht="21.75" customHeight="1" x14ac:dyDescent="0.2">
      <c r="A31" s="8" t="s">
        <v>60</v>
      </c>
      <c r="C31" s="9">
        <v>8821</v>
      </c>
      <c r="E31" s="9">
        <v>315737886048</v>
      </c>
      <c r="G31" s="9">
        <v>279570586392</v>
      </c>
      <c r="I31" s="9">
        <v>36167299656</v>
      </c>
      <c r="K31" s="9">
        <v>8821</v>
      </c>
      <c r="M31" s="9">
        <v>315737886048</v>
      </c>
      <c r="O31" s="9">
        <v>252642193607</v>
      </c>
      <c r="Q31" s="53">
        <v>63095692441</v>
      </c>
      <c r="R31" s="53"/>
    </row>
    <row r="32" spans="1:18" ht="21.75" customHeight="1" x14ac:dyDescent="0.2">
      <c r="A32" s="8" t="s">
        <v>54</v>
      </c>
      <c r="C32" s="9">
        <v>75000</v>
      </c>
      <c r="E32" s="9">
        <v>35342176725</v>
      </c>
      <c r="G32" s="9">
        <v>25913131050</v>
      </c>
      <c r="I32" s="9">
        <v>9429045675</v>
      </c>
      <c r="K32" s="9">
        <v>75000</v>
      </c>
      <c r="M32" s="9">
        <v>35342176725</v>
      </c>
      <c r="O32" s="9">
        <v>21194887200</v>
      </c>
      <c r="Q32" s="53">
        <v>14147289525</v>
      </c>
      <c r="R32" s="53"/>
    </row>
    <row r="33" spans="1:18" ht="21.75" customHeight="1" x14ac:dyDescent="0.2">
      <c r="A33" s="8" t="s">
        <v>44</v>
      </c>
      <c r="C33" s="9">
        <v>1905000</v>
      </c>
      <c r="E33" s="9">
        <v>52171572060</v>
      </c>
      <c r="G33" s="9">
        <v>29067031231</v>
      </c>
      <c r="I33" s="9">
        <v>23104540829</v>
      </c>
      <c r="K33" s="9">
        <v>1905000</v>
      </c>
      <c r="M33" s="9">
        <v>52171572060</v>
      </c>
      <c r="O33" s="9">
        <v>29515031948</v>
      </c>
      <c r="Q33" s="53">
        <v>22656540112</v>
      </c>
      <c r="R33" s="53"/>
    </row>
    <row r="34" spans="1:18" ht="21.75" customHeight="1" x14ac:dyDescent="0.2">
      <c r="A34" s="8" t="s">
        <v>68</v>
      </c>
      <c r="C34" s="9">
        <v>10936282</v>
      </c>
      <c r="E34" s="9">
        <v>256318206038</v>
      </c>
      <c r="G34" s="9">
        <v>272137946521</v>
      </c>
      <c r="I34" s="9">
        <v>-15819740482</v>
      </c>
      <c r="K34" s="9">
        <v>10936282</v>
      </c>
      <c r="M34" s="9">
        <v>256318206038</v>
      </c>
      <c r="O34" s="9">
        <v>272012644488</v>
      </c>
      <c r="Q34" s="53">
        <v>-15694438449</v>
      </c>
      <c r="R34" s="53"/>
    </row>
    <row r="35" spans="1:18" ht="21.75" customHeight="1" x14ac:dyDescent="0.2">
      <c r="A35" s="8" t="s">
        <v>76</v>
      </c>
      <c r="C35" s="9">
        <v>7262500</v>
      </c>
      <c r="E35" s="9">
        <v>36320058810</v>
      </c>
      <c r="G35" s="9">
        <v>26505395445</v>
      </c>
      <c r="I35" s="9">
        <v>9814663365</v>
      </c>
      <c r="K35" s="9">
        <v>7262500</v>
      </c>
      <c r="M35" s="9">
        <v>36320058810</v>
      </c>
      <c r="O35" s="9">
        <v>26505395445</v>
      </c>
      <c r="Q35" s="53">
        <v>9814663365</v>
      </c>
      <c r="R35" s="53"/>
    </row>
    <row r="36" spans="1:18" ht="21.75" customHeight="1" x14ac:dyDescent="0.2">
      <c r="A36" s="8" t="s">
        <v>77</v>
      </c>
      <c r="C36" s="9">
        <v>80000</v>
      </c>
      <c r="E36" s="9">
        <v>723960192</v>
      </c>
      <c r="G36" s="9">
        <v>488488156</v>
      </c>
      <c r="I36" s="9">
        <v>235472036</v>
      </c>
      <c r="K36" s="9">
        <v>80000</v>
      </c>
      <c r="M36" s="9">
        <v>723960192</v>
      </c>
      <c r="O36" s="9">
        <v>488488156</v>
      </c>
      <c r="Q36" s="53">
        <v>235472036</v>
      </c>
      <c r="R36" s="53"/>
    </row>
    <row r="37" spans="1:18" ht="21.75" customHeight="1" x14ac:dyDescent="0.2">
      <c r="A37" s="8" t="s">
        <v>24</v>
      </c>
      <c r="C37" s="9">
        <v>375000</v>
      </c>
      <c r="E37" s="9">
        <v>13369597912</v>
      </c>
      <c r="G37" s="9">
        <v>8997408277</v>
      </c>
      <c r="I37" s="9">
        <v>4372189635</v>
      </c>
      <c r="K37" s="9">
        <v>375000</v>
      </c>
      <c r="M37" s="9">
        <v>13369597912</v>
      </c>
      <c r="O37" s="9">
        <v>18500874202</v>
      </c>
      <c r="Q37" s="53">
        <v>-5131276289</v>
      </c>
      <c r="R37" s="53"/>
    </row>
    <row r="38" spans="1:18" ht="21.75" customHeight="1" x14ac:dyDescent="0.2">
      <c r="A38" s="8" t="s">
        <v>39</v>
      </c>
      <c r="C38" s="9">
        <v>1125000</v>
      </c>
      <c r="E38" s="9">
        <v>35967306825</v>
      </c>
      <c r="G38" s="9">
        <v>32015591550</v>
      </c>
      <c r="I38" s="9">
        <v>3951715274</v>
      </c>
      <c r="K38" s="9">
        <v>1125000</v>
      </c>
      <c r="M38" s="9">
        <v>35967306825</v>
      </c>
      <c r="O38" s="9">
        <v>20641933350</v>
      </c>
      <c r="Q38" s="53">
        <v>15325373475</v>
      </c>
      <c r="R38" s="53"/>
    </row>
    <row r="39" spans="1:18" ht="21.75" customHeight="1" x14ac:dyDescent="0.2">
      <c r="A39" s="8" t="s">
        <v>65</v>
      </c>
      <c r="C39" s="9">
        <v>900000</v>
      </c>
      <c r="E39" s="9">
        <v>6028040250</v>
      </c>
      <c r="G39" s="9">
        <v>4938527790</v>
      </c>
      <c r="I39" s="9">
        <v>1089512460</v>
      </c>
      <c r="K39" s="9">
        <v>900000</v>
      </c>
      <c r="M39" s="9">
        <v>6028040250</v>
      </c>
      <c r="O39" s="9">
        <v>3537328032</v>
      </c>
      <c r="Q39" s="53">
        <v>2490712218</v>
      </c>
      <c r="R39" s="53"/>
    </row>
    <row r="40" spans="1:18" ht="21.75" customHeight="1" x14ac:dyDescent="0.2">
      <c r="A40" s="8" t="s">
        <v>20</v>
      </c>
      <c r="C40" s="9">
        <v>5336000</v>
      </c>
      <c r="E40" s="9">
        <v>27691556725</v>
      </c>
      <c r="G40" s="9">
        <v>27688401300</v>
      </c>
      <c r="I40" s="9">
        <v>3155425</v>
      </c>
      <c r="K40" s="9">
        <v>5336000</v>
      </c>
      <c r="M40" s="9">
        <v>27691556725</v>
      </c>
      <c r="O40" s="9">
        <v>22079118835</v>
      </c>
      <c r="Q40" s="53">
        <v>5612437890</v>
      </c>
      <c r="R40" s="53"/>
    </row>
    <row r="41" spans="1:18" ht="21.75" customHeight="1" x14ac:dyDescent="0.2">
      <c r="A41" s="8" t="s">
        <v>50</v>
      </c>
      <c r="C41" s="9">
        <v>5217793</v>
      </c>
      <c r="E41" s="9">
        <v>223769797865</v>
      </c>
      <c r="G41" s="9">
        <v>171840908188</v>
      </c>
      <c r="I41" s="9">
        <v>51928889677</v>
      </c>
      <c r="K41" s="9">
        <v>5217793</v>
      </c>
      <c r="M41" s="9">
        <v>223769797865</v>
      </c>
      <c r="O41" s="9">
        <v>135036834440</v>
      </c>
      <c r="Q41" s="53">
        <v>88732963425</v>
      </c>
      <c r="R41" s="53"/>
    </row>
    <row r="42" spans="1:18" ht="21.75" customHeight="1" x14ac:dyDescent="0.2">
      <c r="A42" s="8" t="s">
        <v>33</v>
      </c>
      <c r="C42" s="9">
        <v>1664000</v>
      </c>
      <c r="E42" s="9">
        <v>70619141465</v>
      </c>
      <c r="G42" s="9">
        <v>84472183244</v>
      </c>
      <c r="I42" s="9">
        <v>-13853041778</v>
      </c>
      <c r="K42" s="9">
        <v>1664000</v>
      </c>
      <c r="M42" s="9">
        <v>70619141465</v>
      </c>
      <c r="O42" s="9">
        <v>56782611059</v>
      </c>
      <c r="Q42" s="53">
        <v>13836530406</v>
      </c>
      <c r="R42" s="53"/>
    </row>
    <row r="43" spans="1:18" ht="21.75" customHeight="1" x14ac:dyDescent="0.2">
      <c r="A43" s="8" t="s">
        <v>58</v>
      </c>
      <c r="C43" s="9">
        <v>34948679</v>
      </c>
      <c r="E43" s="9">
        <v>188997965126</v>
      </c>
      <c r="G43" s="9">
        <v>202057785013</v>
      </c>
      <c r="I43" s="9">
        <v>-13059819886</v>
      </c>
      <c r="K43" s="9">
        <v>34948679</v>
      </c>
      <c r="M43" s="9">
        <v>188997965126</v>
      </c>
      <c r="O43" s="9">
        <v>167448066685</v>
      </c>
      <c r="Q43" s="53">
        <v>21549898441</v>
      </c>
      <c r="R43" s="53"/>
    </row>
    <row r="44" spans="1:18" ht="21.75" customHeight="1" x14ac:dyDescent="0.2">
      <c r="A44" s="8" t="s">
        <v>63</v>
      </c>
      <c r="C44" s="9">
        <v>7773332</v>
      </c>
      <c r="E44" s="9">
        <v>205172294220</v>
      </c>
      <c r="G44" s="9">
        <v>188974481519</v>
      </c>
      <c r="I44" s="9">
        <v>16197812701</v>
      </c>
      <c r="K44" s="9">
        <v>7773332</v>
      </c>
      <c r="M44" s="9">
        <v>205172294220</v>
      </c>
      <c r="O44" s="9">
        <v>159355624007</v>
      </c>
      <c r="Q44" s="53">
        <v>45816670213</v>
      </c>
      <c r="R44" s="53"/>
    </row>
    <row r="45" spans="1:18" ht="21.75" customHeight="1" x14ac:dyDescent="0.2">
      <c r="A45" s="8" t="s">
        <v>37</v>
      </c>
      <c r="C45" s="9">
        <v>26296215</v>
      </c>
      <c r="E45" s="9">
        <v>75826098919</v>
      </c>
      <c r="G45" s="9">
        <v>69328955550</v>
      </c>
      <c r="I45" s="9">
        <v>6497143369</v>
      </c>
      <c r="K45" s="9">
        <v>26296215</v>
      </c>
      <c r="M45" s="9">
        <v>75826098919</v>
      </c>
      <c r="O45" s="9">
        <v>66354359791</v>
      </c>
      <c r="Q45" s="53">
        <v>9471739128</v>
      </c>
      <c r="R45" s="53"/>
    </row>
    <row r="46" spans="1:18" ht="21.75" customHeight="1" x14ac:dyDescent="0.2">
      <c r="A46" s="8" t="s">
        <v>30</v>
      </c>
      <c r="C46" s="9">
        <v>2068232</v>
      </c>
      <c r="E46" s="9">
        <v>125351098130</v>
      </c>
      <c r="G46" s="9">
        <v>122129074160</v>
      </c>
      <c r="I46" s="9">
        <v>3222023970</v>
      </c>
      <c r="K46" s="9">
        <v>2068232</v>
      </c>
      <c r="M46" s="9">
        <v>125351098130</v>
      </c>
      <c r="O46" s="9">
        <v>78659597180</v>
      </c>
      <c r="Q46" s="53">
        <v>46691500950</v>
      </c>
      <c r="R46" s="53"/>
    </row>
    <row r="47" spans="1:18" ht="21.75" customHeight="1" x14ac:dyDescent="0.2">
      <c r="A47" s="8" t="s">
        <v>73</v>
      </c>
      <c r="C47" s="9">
        <v>41481453</v>
      </c>
      <c r="E47" s="9">
        <v>174110189787</v>
      </c>
      <c r="G47" s="9">
        <v>172106845412</v>
      </c>
      <c r="I47" s="9">
        <v>2003344375</v>
      </c>
      <c r="K47" s="9">
        <v>41481453</v>
      </c>
      <c r="M47" s="9">
        <v>174110189787</v>
      </c>
      <c r="O47" s="9">
        <v>172106845412</v>
      </c>
      <c r="Q47" s="53">
        <v>2003344375</v>
      </c>
      <c r="R47" s="53"/>
    </row>
    <row r="48" spans="1:18" ht="21.75" customHeight="1" x14ac:dyDescent="0.2">
      <c r="A48" s="8" t="s">
        <v>48</v>
      </c>
      <c r="C48" s="9">
        <v>44544613</v>
      </c>
      <c r="E48" s="9">
        <v>156026999489</v>
      </c>
      <c r="G48" s="9">
        <v>160100995572</v>
      </c>
      <c r="I48" s="9">
        <v>-4073996082</v>
      </c>
      <c r="K48" s="9">
        <v>44544613</v>
      </c>
      <c r="M48" s="9">
        <v>156026999489</v>
      </c>
      <c r="O48" s="9">
        <v>138457205424</v>
      </c>
      <c r="Q48" s="53">
        <v>17569794065</v>
      </c>
      <c r="R48" s="53"/>
    </row>
    <row r="49" spans="1:18" ht="21.75" customHeight="1" x14ac:dyDescent="0.2">
      <c r="A49" s="8" t="s">
        <v>47</v>
      </c>
      <c r="C49" s="9">
        <v>8942001</v>
      </c>
      <c r="E49" s="9">
        <v>209045037068</v>
      </c>
      <c r="G49" s="9">
        <v>142853357249</v>
      </c>
      <c r="I49" s="9">
        <v>66191679819</v>
      </c>
      <c r="K49" s="9">
        <v>8942001</v>
      </c>
      <c r="M49" s="9">
        <v>209045037068</v>
      </c>
      <c r="O49" s="9">
        <v>109668788696</v>
      </c>
      <c r="Q49" s="53">
        <v>99376248372</v>
      </c>
      <c r="R49" s="53"/>
    </row>
    <row r="50" spans="1:18" ht="21.75" customHeight="1" x14ac:dyDescent="0.2">
      <c r="A50" s="8" t="s">
        <v>72</v>
      </c>
      <c r="C50" s="9">
        <v>8935516</v>
      </c>
      <c r="E50" s="9">
        <v>91501706840</v>
      </c>
      <c r="G50" s="9">
        <v>71729535692</v>
      </c>
      <c r="I50" s="9">
        <v>19772171148</v>
      </c>
      <c r="K50" s="9">
        <v>8935516</v>
      </c>
      <c r="M50" s="9">
        <v>91501706840</v>
      </c>
      <c r="O50" s="9">
        <v>80950637931</v>
      </c>
      <c r="Q50" s="53">
        <v>10551068909</v>
      </c>
      <c r="R50" s="53"/>
    </row>
    <row r="51" spans="1:18" ht="21.75" customHeight="1" x14ac:dyDescent="0.2">
      <c r="A51" s="8" t="s">
        <v>62</v>
      </c>
      <c r="C51" s="9">
        <v>3000000</v>
      </c>
      <c r="E51" s="9">
        <v>47569423800</v>
      </c>
      <c r="G51" s="9">
        <v>37031516400</v>
      </c>
      <c r="I51" s="9">
        <v>10537907400</v>
      </c>
      <c r="K51" s="9">
        <v>3000000</v>
      </c>
      <c r="M51" s="9">
        <v>47569423800</v>
      </c>
      <c r="O51" s="9">
        <v>28547607900</v>
      </c>
      <c r="Q51" s="53">
        <v>19021815900</v>
      </c>
      <c r="R51" s="53"/>
    </row>
    <row r="52" spans="1:18" ht="21.75" customHeight="1" x14ac:dyDescent="0.2">
      <c r="A52" s="8" t="s">
        <v>75</v>
      </c>
      <c r="C52" s="9">
        <v>4418786</v>
      </c>
      <c r="E52" s="9">
        <v>195992906654</v>
      </c>
      <c r="G52" s="9">
        <v>233331664121</v>
      </c>
      <c r="I52" s="9">
        <v>-37338757466</v>
      </c>
      <c r="K52" s="9">
        <v>4418786</v>
      </c>
      <c r="M52" s="9">
        <v>195992906654</v>
      </c>
      <c r="O52" s="9">
        <v>233331664121</v>
      </c>
      <c r="Q52" s="53">
        <v>-37338757466</v>
      </c>
      <c r="R52" s="53"/>
    </row>
    <row r="53" spans="1:18" ht="21.75" customHeight="1" x14ac:dyDescent="0.2">
      <c r="A53" s="8" t="s">
        <v>26</v>
      </c>
      <c r="C53" s="9">
        <v>21357837</v>
      </c>
      <c r="E53" s="9">
        <v>323613153848</v>
      </c>
      <c r="G53" s="9">
        <v>311321364114</v>
      </c>
      <c r="I53" s="9">
        <v>12291789734</v>
      </c>
      <c r="K53" s="9">
        <v>21357837</v>
      </c>
      <c r="M53" s="9">
        <v>323613153848</v>
      </c>
      <c r="O53" s="9">
        <v>261408617733</v>
      </c>
      <c r="Q53" s="53">
        <v>62204536115</v>
      </c>
      <c r="R53" s="53"/>
    </row>
    <row r="54" spans="1:18" ht="21.75" customHeight="1" x14ac:dyDescent="0.2">
      <c r="A54" s="8" t="s">
        <v>36</v>
      </c>
      <c r="C54" s="9">
        <v>11847201</v>
      </c>
      <c r="E54" s="9">
        <v>132368305254</v>
      </c>
      <c r="G54" s="9">
        <v>115205096935</v>
      </c>
      <c r="I54" s="9">
        <v>17163208319</v>
      </c>
      <c r="K54" s="9">
        <v>11847201</v>
      </c>
      <c r="M54" s="9">
        <v>132368305254</v>
      </c>
      <c r="O54" s="9">
        <v>114969984492</v>
      </c>
      <c r="Q54" s="53">
        <v>17398320762</v>
      </c>
      <c r="R54" s="53"/>
    </row>
    <row r="55" spans="1:18" ht="21.75" customHeight="1" x14ac:dyDescent="0.2">
      <c r="A55" s="8" t="s">
        <v>19</v>
      </c>
      <c r="C55" s="9">
        <v>11275169</v>
      </c>
      <c r="E55" s="9">
        <v>192769445788</v>
      </c>
      <c r="G55" s="9">
        <v>175410700866</v>
      </c>
      <c r="I55" s="9">
        <v>17358744922</v>
      </c>
      <c r="K55" s="9">
        <v>11275169</v>
      </c>
      <c r="M55" s="9">
        <v>192769445788</v>
      </c>
      <c r="O55" s="9">
        <v>177343093474</v>
      </c>
      <c r="Q55" s="53">
        <v>15426352314</v>
      </c>
      <c r="R55" s="53"/>
    </row>
    <row r="56" spans="1:18" ht="21.75" customHeight="1" x14ac:dyDescent="0.2">
      <c r="A56" s="8" t="s">
        <v>22</v>
      </c>
      <c r="C56" s="9">
        <v>212292755</v>
      </c>
      <c r="E56" s="9">
        <v>317452160129</v>
      </c>
      <c r="G56" s="9">
        <v>303127842353</v>
      </c>
      <c r="I56" s="9">
        <v>14324317776</v>
      </c>
      <c r="K56" s="9">
        <v>212292755</v>
      </c>
      <c r="M56" s="9">
        <v>317452160129</v>
      </c>
      <c r="O56" s="9">
        <v>295396249766</v>
      </c>
      <c r="Q56" s="53">
        <v>22055910363</v>
      </c>
      <c r="R56" s="53"/>
    </row>
    <row r="57" spans="1:18" ht="21.75" customHeight="1" x14ac:dyDescent="0.2">
      <c r="A57" s="11" t="s">
        <v>35</v>
      </c>
      <c r="C57" s="9">
        <v>2787044</v>
      </c>
      <c r="E57" s="13">
        <v>38219212071</v>
      </c>
      <c r="G57" s="13">
        <v>36393981972</v>
      </c>
      <c r="I57" s="13">
        <v>1825230099</v>
      </c>
      <c r="K57" s="9">
        <v>2787044</v>
      </c>
      <c r="M57" s="13">
        <v>38219212071</v>
      </c>
      <c r="O57" s="13">
        <v>35204816907</v>
      </c>
      <c r="Q57" s="57">
        <v>3014395164</v>
      </c>
      <c r="R57" s="57"/>
    </row>
    <row r="58" spans="1:18" ht="21.75" customHeight="1" x14ac:dyDescent="0.2">
      <c r="A58" s="15" t="s">
        <v>78</v>
      </c>
      <c r="C58" s="9"/>
      <c r="E58" s="16">
        <v>7007539040798</v>
      </c>
      <c r="G58" s="16">
        <v>6191041972064</v>
      </c>
      <c r="I58" s="16">
        <v>816497068737</v>
      </c>
      <c r="K58" s="9"/>
      <c r="M58" s="16">
        <v>7007539040798</v>
      </c>
      <c r="O58" s="16">
        <v>5666558567503</v>
      </c>
      <c r="Q58" s="78">
        <v>1340980473295</v>
      </c>
      <c r="R58" s="78"/>
    </row>
  </sheetData>
  <mergeCells count="5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3:R53"/>
    <mergeCell ref="Q54:R54"/>
    <mergeCell ref="Q55:R55"/>
    <mergeCell ref="Q56:R56"/>
    <mergeCell ref="Q57:R5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سپرده (2)</vt:lpstr>
      <vt:lpstr>درآمد</vt:lpstr>
      <vt:lpstr>درآمد سرمایه گذاری در سهام</vt:lpstr>
      <vt:lpstr>مبالغ تخصیصی اوراق</vt:lpstr>
      <vt:lpstr>درآمد سپرده بانکی (2)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 (2)'!Print_Area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(2)'!Print_Area</vt:lpstr>
      <vt:lpstr>سهام!Print_Area</vt:lpstr>
      <vt:lpstr>'سود سپرده بانکی'!Print_Area</vt:lpstr>
      <vt:lpstr>'صورت وضعیت'!Print_Area</vt:lpstr>
      <vt:lpstr>'مبالغ تخصیصی اوراق'!Print_Area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dcterms:created xsi:type="dcterms:W3CDTF">2026-10-27T10:41:51Z</dcterms:created>
  <dcterms:modified xsi:type="dcterms:W3CDTF">2026-10-28T06:46:06Z</dcterms:modified>
</cp:coreProperties>
</file>