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شهریور 06\"/>
    </mc:Choice>
  </mc:AlternateContent>
  <xr:revisionPtr revIDLastSave="0" documentId="13_ncr:1_{F95AFCDE-BD2C-420A-94CA-E86C39BED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 (2)" sheetId="23" r:id="rId3"/>
    <sheet name="درآمد" sheetId="8" r:id="rId4"/>
    <sheet name="درآمد سرمایه گذاری در سهام" sheetId="9" r:id="rId5"/>
    <sheet name="مبالغ تخصیصی اوراق" sheetId="12" r:id="rId6"/>
    <sheet name="درآمد سپرده بانکی (2)" sheetId="22" r:id="rId7"/>
    <sheet name="سایر درآمدها" sheetId="14" r:id="rId8"/>
    <sheet name="درآمد سود سهام" sheetId="15" r:id="rId9"/>
    <sheet name="سود سپرده بانکی (2)" sheetId="24" r:id="rId10"/>
    <sheet name="درآمد ناشی از فروش" sheetId="19" r:id="rId11"/>
    <sheet name="درآمد ناشی از تغییر قیمت اوراق" sheetId="21" r:id="rId12"/>
  </sheets>
  <definedNames>
    <definedName name="_xlnm._FilterDatabase" localSheetId="6" hidden="1">'درآمد سپرده بانکی (2)'!$A$7:$J$13</definedName>
    <definedName name="_xlnm._FilterDatabase" localSheetId="2" hidden="1">'سپرده (2)'!$A$8:$L$15</definedName>
    <definedName name="_xlnm._FilterDatabase" localSheetId="9" hidden="1">'سود سپرده بانکی (2)'!$A$6:$M$13</definedName>
    <definedName name="_xlnm.Print_Area" localSheetId="3">درآمد!$A$1:$K$13</definedName>
    <definedName name="_xlnm.Print_Area" localSheetId="6">'درآمد سپرده بانکی (2)'!$A$1:$K$13</definedName>
    <definedName name="_xlnm.Print_Area" localSheetId="4">'درآمد سرمایه گذاری در سهام'!$A$1:$X$67</definedName>
    <definedName name="_xlnm.Print_Area" localSheetId="8">'درآمد سود سهام'!$A$1:$T$14</definedName>
    <definedName name="_xlnm.Print_Area" localSheetId="11">'درآمد ناشی از تغییر قیمت اوراق'!$A$1:$S$62</definedName>
    <definedName name="_xlnm.Print_Area" localSheetId="10">'درآمد ناشی از فروش'!$A$1:$S$17</definedName>
    <definedName name="_xlnm.Print_Area" localSheetId="7">'سایر درآمدها'!$A$1:$G$11</definedName>
    <definedName name="_xlnm.Print_Area" localSheetId="2">'سپرده (2)'!$A$1:$M$16</definedName>
    <definedName name="_xlnm.Print_Area" localSheetId="1">سهام!$A$1:$AC$67</definedName>
    <definedName name="_xlnm.Print_Area" localSheetId="9">'سود سپرده بانکی (2)'!$A$1:$N$14</definedName>
    <definedName name="_xlnm.Print_Area" localSheetId="0">'صورت وضعیت'!$A$1:$A$25</definedName>
    <definedName name="_xlnm.Print_Area" localSheetId="5">'مبالغ تخصیصی اوراق'!$A$1:$U$16</definedName>
  </definedNames>
  <calcPr calcId="191029"/>
</workbook>
</file>

<file path=xl/calcChain.xml><?xml version="1.0" encoding="utf-8"?>
<calcChain xmlns="http://schemas.openxmlformats.org/spreadsheetml/2006/main">
  <c r="J13" i="8" l="1"/>
  <c r="J9" i="8"/>
  <c r="J10" i="8"/>
  <c r="J11" i="8"/>
  <c r="J12" i="8"/>
  <c r="J8" i="8"/>
  <c r="H10" i="8"/>
  <c r="H11" i="8"/>
  <c r="H12" i="8"/>
  <c r="H9" i="8"/>
  <c r="H8" i="8"/>
  <c r="F13" i="8"/>
  <c r="F12" i="8"/>
  <c r="F11" i="8"/>
  <c r="F8" i="8"/>
  <c r="H13" i="8" l="1"/>
  <c r="M13" i="24"/>
  <c r="K13" i="24"/>
  <c r="I13" i="24"/>
  <c r="G13" i="24"/>
  <c r="E13" i="24"/>
  <c r="C13" i="24"/>
  <c r="H13" i="22"/>
  <c r="J11" i="22" s="1"/>
  <c r="D13" i="22"/>
  <c r="N67" i="9"/>
  <c r="L15" i="23"/>
  <c r="J15" i="23"/>
  <c r="H15" i="23"/>
  <c r="F15" i="23"/>
  <c r="D15" i="23"/>
  <c r="F12" i="22"/>
  <c r="F11" i="22"/>
  <c r="F10" i="22"/>
  <c r="F9" i="22"/>
  <c r="F8" i="22"/>
  <c r="M10" i="12"/>
  <c r="F13" i="22" l="1"/>
  <c r="J12" i="22"/>
  <c r="J8" i="22"/>
  <c r="J9" i="22"/>
  <c r="J10" i="22"/>
  <c r="J13" i="22" l="1"/>
</calcChain>
</file>

<file path=xl/sharedStrings.xml><?xml version="1.0" encoding="utf-8"?>
<sst xmlns="http://schemas.openxmlformats.org/spreadsheetml/2006/main" count="402" uniqueCount="163">
  <si>
    <t>صندوق سرمایه‌گذاری مشترک امین آوید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</si>
  <si>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</si>
  <si>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</si>
  <si>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</si>
  <si>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</si>
  <si>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</si>
  <si>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</si>
  <si>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</si>
  <si>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</si>
  <si>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</si>
  <si>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</si>
  <si>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</si>
  <si>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</si>
  <si>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</si>
  <si>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</si>
  <si>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</si>
  <si>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</si>
  <si>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</si>
  <si>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</si>
  <si>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</si>
  <si>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ایران‌ ترانسفو</t>
  </si>
  <si>
    <t>بانک ملت</t>
  </si>
  <si>
    <t>بانک‌اقتصادنوین‌</t>
  </si>
  <si>
    <t>بیمه البرز</t>
  </si>
  <si>
    <t>پاریز شرق</t>
  </si>
  <si>
    <t>پالایش نفت اصفهان</t>
  </si>
  <si>
    <t>پالایش نفت بندرعباس</t>
  </si>
  <si>
    <t>پالایش نفت تهران</t>
  </si>
  <si>
    <t>پاکدیس</t>
  </si>
  <si>
    <t>پتروشیمی اروند</t>
  </si>
  <si>
    <t>پتروشیمی بوعلی سینا</t>
  </si>
  <si>
    <t>پتروشیمی پارس</t>
  </si>
  <si>
    <t>پتروشیمی پردیس</t>
  </si>
  <si>
    <t>پتروشیمی شازند</t>
  </si>
  <si>
    <t>پتروشیمی نوری</t>
  </si>
  <si>
    <t>پتروشیمی‌شیراز</t>
  </si>
  <si>
    <t>پخش البرز</t>
  </si>
  <si>
    <t>پست بانک ایران</t>
  </si>
  <si>
    <t>تامین سرمایه امین</t>
  </si>
  <si>
    <t>توسعه‌ صنایع‌ بهشهر(هلدینگ</t>
  </si>
  <si>
    <t>داروسازی دانا</t>
  </si>
  <si>
    <t>داروسازی شهید قاضی</t>
  </si>
  <si>
    <t>داروسازی کاسپین تامین</t>
  </si>
  <si>
    <t>داروسازی‌ فارابی‌</t>
  </si>
  <si>
    <t>س. صنایع‌شیمیایی‌ایران</t>
  </si>
  <si>
    <t>سالمین‌</t>
  </si>
  <si>
    <t>سبحان دارو</t>
  </si>
  <si>
    <t>سرمایه گذاری تامین اجتماعی</t>
  </si>
  <si>
    <t>سرمایه گذاری دارویی تامین</t>
  </si>
  <si>
    <t>سرمایه گذاری صدرتامین</t>
  </si>
  <si>
    <t>سرمایه‌گذاری‌صندوق‌بازنشستگی‌</t>
  </si>
  <si>
    <t>سرمایه‌گذاری‌غدیر(هلدینگ‌</t>
  </si>
  <si>
    <t>سیمان آبیک</t>
  </si>
  <si>
    <t>سیمان باقران</t>
  </si>
  <si>
    <t>سیمان‌ کرمان‌</t>
  </si>
  <si>
    <t>سیمان‌شاهرود</t>
  </si>
  <si>
    <t>سیمان‌مازندران‌</t>
  </si>
  <si>
    <t>سیمرغ</t>
  </si>
  <si>
    <t>شرکت صنایع غذایی مینو شرق</t>
  </si>
  <si>
    <t>شمش طلا GoldBar</t>
  </si>
  <si>
    <t>شیشه‌ و گاز</t>
  </si>
  <si>
    <t>صنایع پتروشیمی خلیج فارس</t>
  </si>
  <si>
    <t>صنعت غذایی کورش</t>
  </si>
  <si>
    <t>فولاد  خوزستان</t>
  </si>
  <si>
    <t>فولاد خراسان</t>
  </si>
  <si>
    <t>فولاد هرمزگان جنوب</t>
  </si>
  <si>
    <t>محصولات کاغذی لطیف</t>
  </si>
  <si>
    <t>ملی‌ صنایع‌ مس‌ ایران‌</t>
  </si>
  <si>
    <t>کارخانجات تولیدی نیروترانسفو</t>
  </si>
  <si>
    <t>کارخانجات‌داروپخش‌</t>
  </si>
  <si>
    <t>کشت و دامداری فکا</t>
  </si>
  <si>
    <t>ذوب گران رنگین فلز</t>
  </si>
  <si>
    <t>گروه پتروشیمی تابان فردا</t>
  </si>
  <si>
    <t>آلومینیوم‌ایران‌</t>
  </si>
  <si>
    <t>فنرسازی زر گلپایگان</t>
  </si>
  <si>
    <t>صنعتی معدنی سیمان تجارت مهریز</t>
  </si>
  <si>
    <t>تولید نیروی برق سبز منجیل</t>
  </si>
  <si>
    <t>جمع</t>
  </si>
  <si>
    <t>نام سهام</t>
  </si>
  <si>
    <t>تعداد اوراق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</si>
  <si>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</si>
  <si>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</si>
  <si>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</si>
  <si>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</si>
  <si>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</si>
  <si>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</si>
  <si>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</si>
  <si>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</si>
  <si>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</si>
  <si>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</si>
  <si>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</si>
  <si>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</si>
  <si>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</si>
  <si>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</si>
  <si>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</si>
  <si>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</si>
  <si>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</si>
  <si>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</si>
  <si>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</si>
  <si>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</si>
  <si>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</si>
  <si>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</si>
  <si>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</si>
  <si>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</si>
  <si>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</si>
  <si>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</si>
  <si>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</si>
  <si>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</si>
  <si>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</si>
  <si>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</si>
  <si>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</si>
  <si>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</si>
  <si>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</si>
  <si>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</si>
  <si>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</si>
  <si>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</si>
  <si>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</si>
  <si>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</si>
  <si>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</si>
  <si>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</si>
  <si>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</si>
  <si>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</si>
  <si>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</si>
  <si>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</si>
  <si>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</si>
  <si>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</si>
  <si>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</si>
  <si>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</si>
  <si>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</si>
  <si>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</si>
  <si>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</si>
  <si>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</si>
  <si>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</si>
  <si>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</si>
  <si>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</si>
  <si>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</si>
  <si>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1405/06/02</t>
  </si>
  <si>
    <t>1405/06/25</t>
  </si>
  <si>
    <t>1405/06/17</t>
  </si>
  <si>
    <t>1405/06/21</t>
  </si>
  <si>
    <t>1405/06/18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</si>
  <si>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</si>
  <si>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</si>
  <si>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</si>
  <si>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</si>
  <si>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</si>
  <si>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</si>
  <si>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</si>
  <si>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</si>
  <si>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</si>
  <si>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تاریخ نگهداری</t>
  </si>
  <si>
    <t>شرکت تامین سرمایه امین</t>
  </si>
  <si>
    <t>اجاره تامین اجتماعی 14050509</t>
  </si>
  <si>
    <t>از 1404/06/01 لغایت 1405/03/26</t>
  </si>
  <si>
    <t xml:space="preserve"> بانک پارسیان</t>
  </si>
  <si>
    <t xml:space="preserve"> بانک پاسارگاد </t>
  </si>
  <si>
    <t xml:space="preserve"> بانک دی </t>
  </si>
  <si>
    <t xml:space="preserve"> بانک خاورمیانه </t>
  </si>
  <si>
    <t xml:space="preserve"> بانک گردشگری </t>
  </si>
  <si>
    <t>1405/04/31</t>
  </si>
  <si>
    <t xml:space="preserve"> بانک پاسارگاد</t>
  </si>
  <si>
    <t xml:space="preserve">بانک ملت </t>
  </si>
  <si>
    <t>بانک پارسیان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</si>
</sst>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333333"/>
      <name val="IRAN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7" fillId="0" borderId="0" xfId="3" applyAlignment="1">
      <alignment horizontal="left"/>
    </xf>
    <xf numFmtId="0" fontId="3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 wrapText="1"/>
    </xf>
    <xf numFmtId="0" fontId="4" fillId="0" borderId="4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left"/>
    </xf>
    <xf numFmtId="3" fontId="7" fillId="0" borderId="0" xfId="3" applyNumberFormat="1" applyAlignment="1">
      <alignment horizontal="left"/>
    </xf>
    <xf numFmtId="0" fontId="4" fillId="0" borderId="4" xfId="0" applyFont="1" applyBorder="1" applyAlignment="1">
      <alignment horizontal="center" vertical="center"/>
    </xf>
    <xf numFmtId="165" fontId="5" fillId="0" borderId="2" xfId="5" applyNumberFormat="1" applyFont="1" applyFill="1" applyBorder="1" applyAlignment="1">
      <alignment horizontal="right" vertical="top"/>
    </xf>
    <xf numFmtId="10" fontId="5" fillId="0" borderId="2" xfId="5" applyNumberFormat="1" applyFont="1" applyFill="1" applyBorder="1" applyAlignment="1">
      <alignment horizontal="right" vertical="top"/>
    </xf>
    <xf numFmtId="165" fontId="5" fillId="0" borderId="0" xfId="5" applyNumberFormat="1" applyFont="1" applyFill="1" applyAlignment="1">
      <alignment horizontal="right" vertical="top"/>
    </xf>
    <xf numFmtId="10" fontId="5" fillId="0" borderId="0" xfId="5" applyNumberFormat="1" applyFont="1" applyFill="1" applyAlignment="1">
      <alignment horizontal="right" vertical="top"/>
    </xf>
    <xf numFmtId="9" fontId="5" fillId="0" borderId="9" xfId="5" applyFont="1" applyFill="1" applyBorder="1" applyAlignment="1">
      <alignment horizontal="right" vertical="top"/>
    </xf>
    <xf numFmtId="9" fontId="5" fillId="0" borderId="5" xfId="5" applyFont="1" applyFill="1" applyBorder="1" applyAlignment="1">
      <alignment horizontal="right" vertical="top"/>
    </xf>
    <xf numFmtId="38" fontId="5" fillId="0" borderId="2" xfId="0" applyNumberFormat="1" applyFont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5" fillId="0" borderId="0" xfId="0" applyNumberFormat="1" applyFont="1" applyAlignment="1">
      <alignment horizontal="right" vertical="top"/>
    </xf>
    <xf numFmtId="38" fontId="5" fillId="0" borderId="5" xfId="0" applyNumberFormat="1" applyFont="1" applyBorder="1" applyAlignment="1">
      <alignment horizontal="right" vertical="top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10" fontId="5" fillId="0" borderId="2" xfId="2" applyNumberFormat="1" applyFont="1" applyBorder="1" applyAlignment="1">
      <alignment horizontal="right" vertical="top"/>
    </xf>
    <xf numFmtId="10" fontId="5" fillId="0" borderId="0" xfId="2" applyNumberFormat="1" applyFont="1" applyAlignment="1">
      <alignment horizontal="right" vertical="top"/>
    </xf>
    <xf numFmtId="3" fontId="8" fillId="0" borderId="0" xfId="0" applyNumberFormat="1" applyFont="1" applyAlignment="1">
      <alignment horizontal="left"/>
    </xf>
    <xf numFmtId="165" fontId="5" fillId="0" borderId="2" xfId="5" applyNumberFormat="1" applyFont="1" applyFill="1" applyBorder="1" applyAlignment="1">
      <alignment horizontal="center" vertical="center"/>
    </xf>
    <xf numFmtId="165" fontId="5" fillId="0" borderId="0" xfId="5" applyNumberFormat="1" applyFont="1" applyFill="1" applyBorder="1" applyAlignment="1">
      <alignment horizontal="center" vertical="center"/>
    </xf>
    <xf numFmtId="165" fontId="5" fillId="0" borderId="5" xfId="2" applyNumberFormat="1" applyFont="1" applyBorder="1" applyAlignment="1">
      <alignment horizontal="center" vertical="top"/>
    </xf>
    <xf numFmtId="10" fontId="5" fillId="0" borderId="5" xfId="2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4" fillId="0" borderId="4" xfId="0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4" fillId="0" borderId="4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164" fontId="5" fillId="0" borderId="7" xfId="4" applyNumberFormat="1" applyFont="1" applyBorder="1" applyAlignment="1">
      <alignment vertical="center" readingOrder="2"/>
    </xf>
    <xf numFmtId="164" fontId="5" fillId="0" borderId="8" xfId="4" applyNumberFormat="1" applyFont="1" applyBorder="1" applyAlignment="1">
      <alignment vertical="center" readingOrder="2"/>
    </xf>
    <xf numFmtId="0" fontId="4" fillId="0" borderId="2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164" fontId="5" fillId="0" borderId="2" xfId="4" applyNumberFormat="1" applyFont="1" applyBorder="1" applyAlignment="1">
      <alignment horizontal="center" vertical="center"/>
    </xf>
    <xf numFmtId="164" fontId="5" fillId="0" borderId="6" xfId="4" applyNumberFormat="1" applyFont="1" applyBorder="1" applyAlignment="1">
      <alignment horizontal="center" vertical="center"/>
    </xf>
    <xf numFmtId="164" fontId="5" fillId="0" borderId="2" xfId="4" applyNumberFormat="1" applyFont="1" applyBorder="1" applyAlignment="1">
      <alignment horizontal="center" vertical="center" readingOrder="2"/>
    </xf>
    <xf numFmtId="164" fontId="5" fillId="0" borderId="6" xfId="4" applyNumberFormat="1" applyFont="1" applyBorder="1" applyAlignment="1">
      <alignment horizontal="center" vertical="center" readingOrder="2"/>
    </xf>
  </cellXfs>
  <cellStyles count="6">
    <cellStyle name="Comma" xfId="1" builtinId="3"/>
    <cellStyle name="Comma 2" xfId="4" xr:uid="{8ED692C8-A3C6-4D24-AC51-DFF9251490F2}"/>
    <cellStyle name="Normal" xfId="0" builtinId="0"/>
    <cellStyle name="Normal 2 2" xfId="3" xr:uid="{4D3A5C38-F88E-496C-8FB6-5BC60DBBFD22}"/>
    <cellStyle name="Percent" xfId="2" builtinId="5"/>
    <cellStyle name="Percent 2" xfId="5" xr:uid="{80EFDC44-52F6-4A8D-85DB-04379136C38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63500</xdr:colOff>
      <xdr:row>50</xdr:row>
      <xdr:rowOff>149319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A94E759-DF26-F08F-DC86-CE387A61B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886500" y="0"/>
          <a:ext cx="7937500" cy="11230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F11" sqref="F1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52" t="s">
        <v>0</v>
      </c>
      <c r="B1" s="52"/>
      <c r="C1" s="52"/>
    </row>
    <row r="2" spans="1:3" ht="21.75" customHeight="1" x14ac:dyDescent="0.2">
      <c r="A2" s="52" t="s">
        <v>1</v>
      </c>
      <c r="B2" s="52"/>
      <c r="C2" s="52"/>
    </row>
    <row r="3" spans="1:3" ht="21.75" customHeight="1" x14ac:dyDescent="0.2">
      <c r="A3" s="52" t="s">
        <v>2</v>
      </c>
      <c r="B3" s="52"/>
      <c r="C3" s="52"/>
    </row>
    <row r="4" spans="1:3" ht="7.35" customHeight="1" x14ac:dyDescent="0.2"/>
    <row r="5" spans="1:3" ht="123.6" customHeight="1" x14ac:dyDescent="0.2">
      <c r="B5" s="56"/>
    </row>
    <row r="6" spans="1:3" ht="123.6" customHeight="1" x14ac:dyDescent="0.2">
      <c r="B6" s="56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5"/>
  <sheetViews>
    <sheetView rightToLeft="1" view="pageBreakPreview" topLeftCell="A50" zoomScaleNormal="100" zoomScaleSheetLayoutView="100" workbookViewId="0">
      <selection activeCell="Z71" sqref="Z71:Z77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2" bestFit="1" customWidth="1"/>
    <col min="13" max="13" width="1.28515625" customWidth="1"/>
    <col min="14" max="14" width="17.710937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20.28515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28" ht="21.7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28" ht="14.45" customHeight="1" x14ac:dyDescent="0.2">
      <c r="A4" s="1" t="s">
        <v>3</v>
      </c>
      <c r="B4" s="53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</row>
    <row r="5" spans="1:28" ht="14.45" customHeight="1" x14ac:dyDescent="0.2">
      <c r="A5" s="53" t="s">
        <v>5</v>
      </c>
      <c r="B5" s="53"/>
      <c r="C5" s="53" t="s">
        <v>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</row>
    <row r="6" spans="1:28" ht="14.45" customHeight="1" x14ac:dyDescent="0.2">
      <c r="F6" s="54" t="s">
        <v>7</v>
      </c>
      <c r="G6" s="54"/>
      <c r="H6" s="54"/>
      <c r="I6" s="54"/>
      <c r="J6" s="54"/>
      <c r="L6" s="54" t="s">
        <v>8</v>
      </c>
      <c r="M6" s="54"/>
      <c r="N6" s="54"/>
      <c r="O6" s="54"/>
      <c r="P6" s="54"/>
      <c r="Q6" s="54"/>
      <c r="R6" s="54"/>
      <c r="T6" s="54" t="s">
        <v>9</v>
      </c>
      <c r="U6" s="54"/>
      <c r="V6" s="54"/>
      <c r="W6" s="54"/>
      <c r="X6" s="54"/>
      <c r="Y6" s="54"/>
      <c r="Z6" s="54"/>
      <c r="AA6" s="54"/>
      <c r="AB6" s="54"/>
    </row>
    <row r="7" spans="1:28" ht="14.45" customHeight="1" x14ac:dyDescent="0.2">
      <c r="F7" s="3"/>
      <c r="G7" s="3"/>
      <c r="H7" s="3"/>
      <c r="I7" s="3"/>
      <c r="J7" s="3"/>
      <c r="L7" s="60" t="s">
        <v>10</v>
      </c>
      <c r="M7" s="60"/>
      <c r="N7" s="60"/>
      <c r="O7" s="3"/>
      <c r="P7" s="60" t="s">
        <v>11</v>
      </c>
      <c r="Q7" s="60"/>
      <c r="R7" s="60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54" t="s">
        <v>12</v>
      </c>
      <c r="B8" s="54"/>
      <c r="C8" s="54"/>
      <c r="E8" s="54" t="s">
        <v>13</v>
      </c>
      <c r="F8" s="5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61" t="s">
        <v>19</v>
      </c>
      <c r="B9" s="61"/>
      <c r="C9" s="61"/>
      <c r="E9" s="51">
        <v>10666000</v>
      </c>
      <c r="F9" s="51"/>
      <c r="H9" s="6">
        <v>35825573026</v>
      </c>
      <c r="J9" s="6">
        <v>44133411089.400002</v>
      </c>
      <c r="L9" s="6">
        <v>0</v>
      </c>
      <c r="N9" s="6">
        <v>0</v>
      </c>
      <c r="P9" s="6">
        <v>0</v>
      </c>
      <c r="R9" s="6">
        <v>0</v>
      </c>
      <c r="T9" s="6">
        <v>10666000</v>
      </c>
      <c r="V9" s="6">
        <v>4700</v>
      </c>
      <c r="X9" s="6">
        <v>35825573026</v>
      </c>
      <c r="Z9" s="6">
        <v>49742693554</v>
      </c>
      <c r="AB9" s="7">
        <v>0.83</v>
      </c>
    </row>
    <row r="10" spans="1:28" ht="21.75" customHeight="1" x14ac:dyDescent="0.2">
      <c r="A10" s="58" t="s">
        <v>20</v>
      </c>
      <c r="B10" s="58"/>
      <c r="C10" s="58"/>
      <c r="E10" s="48">
        <v>19986764</v>
      </c>
      <c r="F10" s="48"/>
      <c r="H10" s="9">
        <v>39603305903</v>
      </c>
      <c r="J10" s="9">
        <v>61678348237.410797</v>
      </c>
      <c r="L10" s="9">
        <v>0</v>
      </c>
      <c r="N10" s="9">
        <v>0</v>
      </c>
      <c r="P10" s="9">
        <v>0</v>
      </c>
      <c r="R10" s="9">
        <v>0</v>
      </c>
      <c r="T10" s="9">
        <v>19986764</v>
      </c>
      <c r="V10" s="9">
        <v>3550</v>
      </c>
      <c r="X10" s="9">
        <v>39603305903</v>
      </c>
      <c r="Z10" s="9">
        <v>70404545415.694</v>
      </c>
      <c r="AB10" s="10">
        <v>1.17</v>
      </c>
    </row>
    <row r="11" spans="1:28" ht="21.75" customHeight="1" x14ac:dyDescent="0.2">
      <c r="A11" s="58" t="s">
        <v>21</v>
      </c>
      <c r="B11" s="58"/>
      <c r="C11" s="58"/>
      <c r="E11" s="48">
        <v>173198732</v>
      </c>
      <c r="F11" s="48"/>
      <c r="H11" s="9">
        <v>129520543901</v>
      </c>
      <c r="J11" s="9">
        <v>235276211042.44501</v>
      </c>
      <c r="L11" s="9">
        <v>39094023</v>
      </c>
      <c r="N11" s="9">
        <v>60120038724</v>
      </c>
      <c r="P11" s="9">
        <v>0</v>
      </c>
      <c r="R11" s="9">
        <v>0</v>
      </c>
      <c r="T11" s="9">
        <v>212292755</v>
      </c>
      <c r="V11" s="9">
        <v>1439</v>
      </c>
      <c r="X11" s="9">
        <v>189640582625</v>
      </c>
      <c r="Z11" s="9">
        <v>303127842353.53998</v>
      </c>
      <c r="AB11" s="10">
        <v>5.03</v>
      </c>
    </row>
    <row r="12" spans="1:28" ht="21.75" customHeight="1" x14ac:dyDescent="0.2">
      <c r="A12" s="58" t="s">
        <v>22</v>
      </c>
      <c r="B12" s="58"/>
      <c r="C12" s="58"/>
      <c r="E12" s="48">
        <v>25155633</v>
      </c>
      <c r="F12" s="48"/>
      <c r="H12" s="9">
        <v>80532310253</v>
      </c>
      <c r="J12" s="9">
        <v>84618400053.924896</v>
      </c>
      <c r="L12" s="9">
        <v>18073398</v>
      </c>
      <c r="N12" s="9">
        <v>69926907206</v>
      </c>
      <c r="P12" s="9">
        <v>0</v>
      </c>
      <c r="R12" s="9">
        <v>0</v>
      </c>
      <c r="T12" s="9">
        <v>43229031</v>
      </c>
      <c r="V12" s="9">
        <v>3680</v>
      </c>
      <c r="X12" s="9">
        <v>150459217459</v>
      </c>
      <c r="Z12" s="9">
        <v>157853123772.56201</v>
      </c>
      <c r="AB12" s="10">
        <v>2.62</v>
      </c>
    </row>
    <row r="13" spans="1:28" ht="21.75" customHeight="1" x14ac:dyDescent="0.2">
      <c r="A13" s="58" t="s">
        <v>23</v>
      </c>
      <c r="B13" s="58"/>
      <c r="C13" s="58"/>
      <c r="E13" s="48">
        <v>30354405</v>
      </c>
      <c r="F13" s="48"/>
      <c r="H13" s="9">
        <v>43526419771</v>
      </c>
      <c r="J13" s="9">
        <v>62799710961.894798</v>
      </c>
      <c r="L13" s="9">
        <v>0</v>
      </c>
      <c r="N13" s="9">
        <v>0</v>
      </c>
      <c r="P13" s="9">
        <v>-30354405</v>
      </c>
      <c r="R13" s="9">
        <v>63846508456</v>
      </c>
      <c r="T13" s="9">
        <v>0</v>
      </c>
      <c r="V13" s="9">
        <v>0</v>
      </c>
      <c r="X13" s="9">
        <v>0</v>
      </c>
      <c r="Z13" s="9">
        <v>0</v>
      </c>
      <c r="AB13" s="10">
        <v>0</v>
      </c>
    </row>
    <row r="14" spans="1:28" ht="21.75" customHeight="1" x14ac:dyDescent="0.2">
      <c r="A14" s="58" t="s">
        <v>24</v>
      </c>
      <c r="B14" s="58"/>
      <c r="C14" s="58"/>
      <c r="E14" s="48">
        <v>750000</v>
      </c>
      <c r="F14" s="48"/>
      <c r="H14" s="9">
        <v>20393778956</v>
      </c>
      <c r="J14" s="9">
        <v>37001748300</v>
      </c>
      <c r="L14" s="9">
        <v>0</v>
      </c>
      <c r="N14" s="9">
        <v>0</v>
      </c>
      <c r="P14" s="9">
        <v>0</v>
      </c>
      <c r="R14" s="9">
        <v>0</v>
      </c>
      <c r="T14" s="9">
        <v>750000</v>
      </c>
      <c r="V14" s="9">
        <v>36950</v>
      </c>
      <c r="X14" s="9">
        <v>20393778956</v>
      </c>
      <c r="Z14" s="9">
        <v>27498282375</v>
      </c>
      <c r="AB14" s="10">
        <v>0.46</v>
      </c>
    </row>
    <row r="15" spans="1:28" ht="21.75" customHeight="1" x14ac:dyDescent="0.2">
      <c r="A15" s="58" t="s">
        <v>25</v>
      </c>
      <c r="B15" s="58"/>
      <c r="C15" s="58"/>
      <c r="E15" s="48">
        <v>13419598</v>
      </c>
      <c r="F15" s="48"/>
      <c r="H15" s="9">
        <v>113908714762</v>
      </c>
      <c r="J15" s="9">
        <v>150469268934.298</v>
      </c>
      <c r="L15" s="9">
        <v>11944356</v>
      </c>
      <c r="N15" s="9">
        <v>160764684116</v>
      </c>
      <c r="P15" s="9">
        <v>0</v>
      </c>
      <c r="R15" s="9">
        <v>0</v>
      </c>
      <c r="T15" s="9">
        <v>25363954</v>
      </c>
      <c r="V15" s="9">
        <v>12380</v>
      </c>
      <c r="X15" s="9">
        <v>274673398878</v>
      </c>
      <c r="Z15" s="9">
        <v>311578486068.47998</v>
      </c>
      <c r="AB15" s="10">
        <v>5.17</v>
      </c>
    </row>
    <row r="16" spans="1:28" ht="21.75" customHeight="1" x14ac:dyDescent="0.2">
      <c r="A16" s="58" t="s">
        <v>26</v>
      </c>
      <c r="B16" s="58"/>
      <c r="C16" s="58"/>
      <c r="E16" s="48">
        <v>16946712</v>
      </c>
      <c r="F16" s="48"/>
      <c r="H16" s="9">
        <v>155320553668</v>
      </c>
      <c r="J16" s="9">
        <v>202629352690.69199</v>
      </c>
      <c r="L16" s="9">
        <v>4411125</v>
      </c>
      <c r="N16" s="9">
        <v>58779265043</v>
      </c>
      <c r="P16" s="9">
        <v>0</v>
      </c>
      <c r="R16" s="9">
        <v>0</v>
      </c>
      <c r="T16" s="9">
        <v>21357837</v>
      </c>
      <c r="V16" s="9">
        <v>14690</v>
      </c>
      <c r="X16" s="9">
        <v>214099818711</v>
      </c>
      <c r="Z16" s="9">
        <v>311321364114.65302</v>
      </c>
      <c r="AB16" s="10">
        <v>5.17</v>
      </c>
    </row>
    <row r="17" spans="1:28" ht="21.75" customHeight="1" x14ac:dyDescent="0.2">
      <c r="A17" s="58" t="s">
        <v>27</v>
      </c>
      <c r="B17" s="58"/>
      <c r="C17" s="58"/>
      <c r="E17" s="48">
        <v>10000000</v>
      </c>
      <c r="F17" s="48"/>
      <c r="H17" s="9">
        <v>37705948473</v>
      </c>
      <c r="J17" s="9">
        <v>54277169000</v>
      </c>
      <c r="L17" s="9">
        <v>0</v>
      </c>
      <c r="N17" s="9">
        <v>0</v>
      </c>
      <c r="P17" s="9">
        <v>0</v>
      </c>
      <c r="R17" s="9">
        <v>0</v>
      </c>
      <c r="T17" s="9">
        <v>10000000</v>
      </c>
      <c r="V17" s="9">
        <v>6370</v>
      </c>
      <c r="X17" s="9">
        <v>37705948473</v>
      </c>
      <c r="Z17" s="9">
        <v>63207599000</v>
      </c>
      <c r="AB17" s="10">
        <v>1.05</v>
      </c>
    </row>
    <row r="18" spans="1:28" ht="21.75" customHeight="1" x14ac:dyDescent="0.2">
      <c r="A18" s="58" t="s">
        <v>28</v>
      </c>
      <c r="B18" s="58"/>
      <c r="C18" s="58"/>
      <c r="E18" s="48">
        <v>4472861</v>
      </c>
      <c r="F18" s="48"/>
      <c r="H18" s="9">
        <v>45108188452</v>
      </c>
      <c r="J18" s="9">
        <v>55034743727.428001</v>
      </c>
      <c r="L18" s="9">
        <v>0</v>
      </c>
      <c r="N18" s="9">
        <v>0</v>
      </c>
      <c r="P18" s="9">
        <v>0</v>
      </c>
      <c r="R18" s="9">
        <v>0</v>
      </c>
      <c r="T18" s="9">
        <v>4472861</v>
      </c>
      <c r="V18" s="9">
        <v>11660</v>
      </c>
      <c r="X18" s="9">
        <v>45108188452</v>
      </c>
      <c r="Z18" s="9">
        <v>51750412246.920197</v>
      </c>
      <c r="AB18" s="10">
        <v>0.86</v>
      </c>
    </row>
    <row r="19" spans="1:28" ht="21.75" customHeight="1" x14ac:dyDescent="0.2">
      <c r="A19" s="58" t="s">
        <v>29</v>
      </c>
      <c r="B19" s="58"/>
      <c r="C19" s="58"/>
      <c r="E19" s="48">
        <v>920000</v>
      </c>
      <c r="F19" s="48"/>
      <c r="H19" s="9">
        <v>59954374631</v>
      </c>
      <c r="J19" s="9">
        <v>43636065520</v>
      </c>
      <c r="L19" s="9">
        <v>0</v>
      </c>
      <c r="N19" s="9">
        <v>0</v>
      </c>
      <c r="P19" s="9">
        <v>0</v>
      </c>
      <c r="R19" s="9">
        <v>0</v>
      </c>
      <c r="T19" s="9">
        <v>920000</v>
      </c>
      <c r="V19" s="9">
        <v>55670</v>
      </c>
      <c r="X19" s="9">
        <v>59954374631</v>
      </c>
      <c r="Z19" s="9">
        <v>50820497228</v>
      </c>
      <c r="AB19" s="10">
        <v>0.84</v>
      </c>
    </row>
    <row r="20" spans="1:28" ht="21.75" customHeight="1" x14ac:dyDescent="0.2">
      <c r="A20" s="58" t="s">
        <v>30</v>
      </c>
      <c r="B20" s="58"/>
      <c r="C20" s="58"/>
      <c r="E20" s="48">
        <v>2038232</v>
      </c>
      <c r="F20" s="48"/>
      <c r="H20" s="9">
        <v>70985297110</v>
      </c>
      <c r="J20" s="9">
        <v>77137252437.649597</v>
      </c>
      <c r="L20" s="9">
        <v>30000</v>
      </c>
      <c r="N20" s="9">
        <v>1522344743</v>
      </c>
      <c r="P20" s="9">
        <v>0</v>
      </c>
      <c r="R20" s="9">
        <v>0</v>
      </c>
      <c r="T20" s="9">
        <v>2068232</v>
      </c>
      <c r="V20" s="9">
        <v>59510</v>
      </c>
      <c r="X20" s="9">
        <v>72507641853</v>
      </c>
      <c r="Z20" s="9">
        <v>122129074160.746</v>
      </c>
      <c r="AB20" s="10">
        <v>2.0299999999999998</v>
      </c>
    </row>
    <row r="21" spans="1:28" ht="21.75" customHeight="1" x14ac:dyDescent="0.2">
      <c r="A21" s="58" t="s">
        <v>31</v>
      </c>
      <c r="B21" s="58"/>
      <c r="C21" s="58"/>
      <c r="E21" s="48">
        <v>11000989</v>
      </c>
      <c r="F21" s="48"/>
      <c r="H21" s="9">
        <v>34582966186</v>
      </c>
      <c r="J21" s="9">
        <v>25314091192.314602</v>
      </c>
      <c r="L21" s="9">
        <v>0</v>
      </c>
      <c r="N21" s="9">
        <v>0</v>
      </c>
      <c r="P21" s="9">
        <v>-11000989</v>
      </c>
      <c r="R21" s="9">
        <v>24545765524</v>
      </c>
      <c r="T21" s="9">
        <v>0</v>
      </c>
      <c r="V21" s="9">
        <v>0</v>
      </c>
      <c r="X21" s="9">
        <v>0</v>
      </c>
      <c r="Z21" s="9">
        <v>0</v>
      </c>
      <c r="AB21" s="10">
        <v>0</v>
      </c>
    </row>
    <row r="22" spans="1:28" ht="21.75" customHeight="1" x14ac:dyDescent="0.2">
      <c r="A22" s="58" t="s">
        <v>32</v>
      </c>
      <c r="B22" s="58"/>
      <c r="C22" s="58"/>
      <c r="E22" s="48">
        <v>6114304</v>
      </c>
      <c r="F22" s="48"/>
      <c r="H22" s="9">
        <v>89816982451</v>
      </c>
      <c r="J22" s="9">
        <v>63643254111.5392</v>
      </c>
      <c r="L22" s="9">
        <v>3765312</v>
      </c>
      <c r="N22" s="9">
        <v>50031166489</v>
      </c>
      <c r="P22" s="9">
        <v>0</v>
      </c>
      <c r="R22" s="9">
        <v>0</v>
      </c>
      <c r="T22" s="9">
        <v>9879616</v>
      </c>
      <c r="V22" s="9">
        <v>13430</v>
      </c>
      <c r="X22" s="9">
        <v>139848148940</v>
      </c>
      <c r="Z22" s="9">
        <v>131657601412.53799</v>
      </c>
      <c r="AB22" s="10">
        <v>2.19</v>
      </c>
    </row>
    <row r="23" spans="1:28" ht="21.75" customHeight="1" x14ac:dyDescent="0.2">
      <c r="A23" s="58" t="s">
        <v>33</v>
      </c>
      <c r="B23" s="58"/>
      <c r="C23" s="58"/>
      <c r="E23" s="48">
        <v>6600000</v>
      </c>
      <c r="F23" s="48"/>
      <c r="H23" s="9">
        <v>95908908293</v>
      </c>
      <c r="J23" s="9">
        <v>128360047200</v>
      </c>
      <c r="L23" s="9">
        <v>0</v>
      </c>
      <c r="N23" s="9">
        <v>0</v>
      </c>
      <c r="P23" s="9">
        <v>0</v>
      </c>
      <c r="R23" s="9">
        <v>0</v>
      </c>
      <c r="T23" s="9">
        <v>6600000</v>
      </c>
      <c r="V23" s="9">
        <v>28310</v>
      </c>
      <c r="X23" s="9">
        <v>95908908293</v>
      </c>
      <c r="Z23" s="9">
        <v>185401680420</v>
      </c>
      <c r="AB23" s="10">
        <v>3.08</v>
      </c>
    </row>
    <row r="24" spans="1:28" ht="21.75" customHeight="1" x14ac:dyDescent="0.2">
      <c r="A24" s="58" t="s">
        <v>34</v>
      </c>
      <c r="B24" s="58"/>
      <c r="C24" s="58"/>
      <c r="E24" s="48">
        <v>1664000</v>
      </c>
      <c r="F24" s="48"/>
      <c r="H24" s="9">
        <v>59839143918</v>
      </c>
      <c r="J24" s="9">
        <v>56782611059.199997</v>
      </c>
      <c r="L24" s="9">
        <v>0</v>
      </c>
      <c r="N24" s="9">
        <v>0</v>
      </c>
      <c r="P24" s="9">
        <v>0</v>
      </c>
      <c r="R24" s="9">
        <v>0</v>
      </c>
      <c r="T24" s="9">
        <v>1664000</v>
      </c>
      <c r="V24" s="9">
        <v>51160</v>
      </c>
      <c r="X24" s="9">
        <v>59839143918</v>
      </c>
      <c r="Z24" s="9">
        <v>84472183244.800003</v>
      </c>
      <c r="AB24" s="10">
        <v>1.4</v>
      </c>
    </row>
    <row r="25" spans="1:28" ht="21.75" customHeight="1" x14ac:dyDescent="0.2">
      <c r="A25" s="58" t="s">
        <v>35</v>
      </c>
      <c r="B25" s="58"/>
      <c r="C25" s="58"/>
      <c r="E25" s="48">
        <v>562000</v>
      </c>
      <c r="F25" s="48"/>
      <c r="H25" s="9">
        <v>49880769262</v>
      </c>
      <c r="J25" s="9">
        <v>34167567189.799999</v>
      </c>
      <c r="L25" s="9">
        <v>1214953</v>
      </c>
      <c r="N25" s="9">
        <v>89873842437</v>
      </c>
      <c r="P25" s="9">
        <v>-562000</v>
      </c>
      <c r="R25" s="9">
        <v>37375680439</v>
      </c>
      <c r="T25" s="9">
        <v>1214953</v>
      </c>
      <c r="V25" s="9">
        <v>70020</v>
      </c>
      <c r="X25" s="9">
        <v>89873842437</v>
      </c>
      <c r="Z25" s="9">
        <v>84413410159.966202</v>
      </c>
      <c r="AB25" s="10">
        <v>1.4</v>
      </c>
    </row>
    <row r="26" spans="1:28" ht="21.75" customHeight="1" x14ac:dyDescent="0.2">
      <c r="A26" s="58" t="s">
        <v>36</v>
      </c>
      <c r="B26" s="58"/>
      <c r="C26" s="58"/>
      <c r="E26" s="48">
        <v>2787044</v>
      </c>
      <c r="F26" s="48"/>
      <c r="H26" s="9">
        <v>22246104047</v>
      </c>
      <c r="J26" s="9">
        <v>35204816907.972397</v>
      </c>
      <c r="L26" s="9">
        <v>0</v>
      </c>
      <c r="N26" s="9">
        <v>0</v>
      </c>
      <c r="P26" s="9">
        <v>0</v>
      </c>
      <c r="R26" s="9">
        <v>0</v>
      </c>
      <c r="T26" s="9">
        <v>2787044</v>
      </c>
      <c r="V26" s="9">
        <v>13160</v>
      </c>
      <c r="X26" s="9">
        <v>22246104047</v>
      </c>
      <c r="Z26" s="9">
        <v>36393981972.420799</v>
      </c>
      <c r="AB26" s="10">
        <v>0.6</v>
      </c>
    </row>
    <row r="27" spans="1:28" ht="21.75" customHeight="1" x14ac:dyDescent="0.2">
      <c r="A27" s="58" t="s">
        <v>37</v>
      </c>
      <c r="B27" s="58"/>
      <c r="C27" s="58"/>
      <c r="E27" s="48">
        <v>11847201</v>
      </c>
      <c r="F27" s="48"/>
      <c r="H27" s="9">
        <v>90102375697</v>
      </c>
      <c r="J27" s="9">
        <v>114969984492.72099</v>
      </c>
      <c r="L27" s="9">
        <v>0</v>
      </c>
      <c r="N27" s="9">
        <v>0</v>
      </c>
      <c r="P27" s="9">
        <v>0</v>
      </c>
      <c r="R27" s="9">
        <v>0</v>
      </c>
      <c r="T27" s="9">
        <v>11847201</v>
      </c>
      <c r="V27" s="9">
        <v>9800</v>
      </c>
      <c r="X27" s="9">
        <v>90102375697</v>
      </c>
      <c r="Z27" s="9">
        <v>115205096935.446</v>
      </c>
      <c r="AB27" s="10">
        <v>1.91</v>
      </c>
    </row>
    <row r="28" spans="1:28" ht="21.75" customHeight="1" x14ac:dyDescent="0.2">
      <c r="A28" s="58" t="s">
        <v>38</v>
      </c>
      <c r="B28" s="58"/>
      <c r="C28" s="58"/>
      <c r="E28" s="48">
        <v>26296215</v>
      </c>
      <c r="F28" s="48"/>
      <c r="H28" s="9">
        <v>82605620214</v>
      </c>
      <c r="J28" s="9">
        <v>66354359791.2211</v>
      </c>
      <c r="L28" s="9">
        <v>0</v>
      </c>
      <c r="N28" s="9">
        <v>0</v>
      </c>
      <c r="P28" s="9">
        <v>0</v>
      </c>
      <c r="R28" s="9">
        <v>0</v>
      </c>
      <c r="T28" s="9">
        <v>26296215</v>
      </c>
      <c r="V28" s="9">
        <v>2657</v>
      </c>
      <c r="X28" s="9">
        <v>82605620214</v>
      </c>
      <c r="Z28" s="9">
        <v>69328955550.638901</v>
      </c>
      <c r="AB28" s="10">
        <v>1.1499999999999999</v>
      </c>
    </row>
    <row r="29" spans="1:28" ht="21.75" customHeight="1" x14ac:dyDescent="0.2">
      <c r="A29" s="58" t="s">
        <v>39</v>
      </c>
      <c r="B29" s="58"/>
      <c r="C29" s="58"/>
      <c r="E29" s="48">
        <v>16793756</v>
      </c>
      <c r="F29" s="48"/>
      <c r="H29" s="9">
        <v>79539816002</v>
      </c>
      <c r="J29" s="9">
        <v>84986095357.212006</v>
      </c>
      <c r="L29" s="9">
        <v>0</v>
      </c>
      <c r="N29" s="9">
        <v>0</v>
      </c>
      <c r="P29" s="9">
        <v>-14329099</v>
      </c>
      <c r="R29" s="9">
        <v>82869272014</v>
      </c>
      <c r="T29" s="9">
        <v>2464657</v>
      </c>
      <c r="V29" s="9">
        <v>6720</v>
      </c>
      <c r="X29" s="9">
        <v>11673288831</v>
      </c>
      <c r="Z29" s="9">
        <v>16434466953.340799</v>
      </c>
      <c r="AB29" s="10">
        <v>0.27</v>
      </c>
    </row>
    <row r="30" spans="1:28" ht="21.75" customHeight="1" x14ac:dyDescent="0.2">
      <c r="A30" s="58" t="s">
        <v>40</v>
      </c>
      <c r="B30" s="58"/>
      <c r="C30" s="58"/>
      <c r="E30" s="48">
        <v>3497910</v>
      </c>
      <c r="F30" s="48"/>
      <c r="H30" s="9">
        <v>30936858983</v>
      </c>
      <c r="J30" s="9">
        <v>77955766157.022003</v>
      </c>
      <c r="L30" s="9">
        <v>3319747</v>
      </c>
      <c r="N30" s="9">
        <v>69921761488</v>
      </c>
      <c r="P30" s="9">
        <v>0</v>
      </c>
      <c r="R30" s="9">
        <v>0</v>
      </c>
      <c r="T30" s="9">
        <v>6817657</v>
      </c>
      <c r="V30" s="9">
        <v>19270</v>
      </c>
      <c r="X30" s="9">
        <v>100858620471</v>
      </c>
      <c r="Z30" s="9">
        <v>130360711974.485</v>
      </c>
      <c r="AB30" s="10">
        <v>2.16</v>
      </c>
    </row>
    <row r="31" spans="1:28" ht="21.75" customHeight="1" x14ac:dyDescent="0.2">
      <c r="A31" s="58" t="s">
        <v>41</v>
      </c>
      <c r="B31" s="58"/>
      <c r="C31" s="58"/>
      <c r="E31" s="48">
        <v>1491588</v>
      </c>
      <c r="F31" s="48"/>
      <c r="H31" s="9">
        <v>29970456257</v>
      </c>
      <c r="J31" s="9">
        <v>34322545594.184399</v>
      </c>
      <c r="L31" s="9">
        <v>7756370</v>
      </c>
      <c r="N31" s="9">
        <v>171308553869</v>
      </c>
      <c r="P31" s="9">
        <v>0</v>
      </c>
      <c r="R31" s="9">
        <v>0</v>
      </c>
      <c r="T31" s="9">
        <v>9247958</v>
      </c>
      <c r="V31" s="9">
        <v>20860</v>
      </c>
      <c r="X31" s="9">
        <v>201279010126</v>
      </c>
      <c r="Z31" s="9">
        <v>191421190998.008</v>
      </c>
      <c r="AB31" s="10">
        <v>3.18</v>
      </c>
    </row>
    <row r="32" spans="1:28" ht="21.75" customHeight="1" x14ac:dyDescent="0.2">
      <c r="A32" s="58" t="s">
        <v>42</v>
      </c>
      <c r="B32" s="58"/>
      <c r="C32" s="58"/>
      <c r="E32" s="48">
        <v>3555006</v>
      </c>
      <c r="F32" s="48"/>
      <c r="H32" s="9">
        <v>97977314665</v>
      </c>
      <c r="J32" s="9">
        <v>125685744382.981</v>
      </c>
      <c r="L32" s="9">
        <v>1133074</v>
      </c>
      <c r="N32" s="9">
        <v>41430764690</v>
      </c>
      <c r="P32" s="9">
        <v>0</v>
      </c>
      <c r="R32" s="9">
        <v>0</v>
      </c>
      <c r="T32" s="9">
        <v>4688080</v>
      </c>
      <c r="V32" s="9">
        <v>34690</v>
      </c>
      <c r="X32" s="9">
        <v>139408079355</v>
      </c>
      <c r="Z32" s="9">
        <v>161372369202.104</v>
      </c>
      <c r="AB32" s="10">
        <v>2.68</v>
      </c>
    </row>
    <row r="33" spans="1:28" ht="21.75" customHeight="1" x14ac:dyDescent="0.2">
      <c r="A33" s="58" t="s">
        <v>43</v>
      </c>
      <c r="B33" s="58"/>
      <c r="C33" s="58"/>
      <c r="E33" s="48">
        <v>700000</v>
      </c>
      <c r="F33" s="48"/>
      <c r="H33" s="9">
        <v>7213164776</v>
      </c>
      <c r="J33" s="9">
        <v>11898309570</v>
      </c>
      <c r="L33" s="9">
        <v>0</v>
      </c>
      <c r="N33" s="9">
        <v>0</v>
      </c>
      <c r="P33" s="9">
        <v>0</v>
      </c>
      <c r="R33" s="9">
        <v>0</v>
      </c>
      <c r="T33" s="9">
        <v>700000</v>
      </c>
      <c r="V33" s="9">
        <v>17230</v>
      </c>
      <c r="X33" s="9">
        <v>7213164776</v>
      </c>
      <c r="Z33" s="9">
        <v>11967768470</v>
      </c>
      <c r="AB33" s="10">
        <v>0.2</v>
      </c>
    </row>
    <row r="34" spans="1:28" ht="21.75" customHeight="1" x14ac:dyDescent="0.2">
      <c r="A34" s="58" t="s">
        <v>44</v>
      </c>
      <c r="B34" s="58"/>
      <c r="C34" s="58"/>
      <c r="E34" s="48">
        <v>10350000</v>
      </c>
      <c r="F34" s="48"/>
      <c r="H34" s="9">
        <v>56020036387</v>
      </c>
      <c r="J34" s="9">
        <v>114099638895</v>
      </c>
      <c r="L34" s="9">
        <v>0</v>
      </c>
      <c r="N34" s="9">
        <v>0</v>
      </c>
      <c r="P34" s="9">
        <v>-100000</v>
      </c>
      <c r="R34" s="9">
        <v>1121265113</v>
      </c>
      <c r="T34" s="9">
        <v>10250000</v>
      </c>
      <c r="V34" s="9">
        <v>10700</v>
      </c>
      <c r="X34" s="9">
        <v>55478779996</v>
      </c>
      <c r="Z34" s="9">
        <v>108827212250</v>
      </c>
      <c r="AB34" s="10">
        <v>1.81</v>
      </c>
    </row>
    <row r="35" spans="1:28" ht="21.75" customHeight="1" x14ac:dyDescent="0.2">
      <c r="A35" s="58" t="s">
        <v>45</v>
      </c>
      <c r="B35" s="58"/>
      <c r="C35" s="58"/>
      <c r="E35" s="48">
        <v>4615365</v>
      </c>
      <c r="F35" s="48"/>
      <c r="H35" s="9">
        <v>36049933048</v>
      </c>
      <c r="J35" s="9">
        <v>39751693823.814003</v>
      </c>
      <c r="L35" s="9">
        <v>0</v>
      </c>
      <c r="N35" s="9">
        <v>0</v>
      </c>
      <c r="P35" s="9">
        <v>0</v>
      </c>
      <c r="R35" s="9">
        <v>0</v>
      </c>
      <c r="T35" s="9">
        <v>4615365</v>
      </c>
      <c r="V35" s="9">
        <v>8470</v>
      </c>
      <c r="X35" s="9">
        <v>36049933048</v>
      </c>
      <c r="Z35" s="9">
        <v>38789959295.818497</v>
      </c>
      <c r="AB35" s="10">
        <v>0.64</v>
      </c>
    </row>
    <row r="36" spans="1:28" ht="21.75" customHeight="1" x14ac:dyDescent="0.2">
      <c r="A36" s="58" t="s">
        <v>46</v>
      </c>
      <c r="B36" s="58"/>
      <c r="C36" s="58"/>
      <c r="E36" s="48">
        <v>8942001</v>
      </c>
      <c r="F36" s="48"/>
      <c r="H36" s="9">
        <v>34501330804</v>
      </c>
      <c r="J36" s="9">
        <v>109668788546.85699</v>
      </c>
      <c r="L36" s="9">
        <v>0</v>
      </c>
      <c r="N36" s="9">
        <v>0</v>
      </c>
      <c r="P36" s="9">
        <v>0</v>
      </c>
      <c r="R36" s="9">
        <v>0</v>
      </c>
      <c r="T36" s="9">
        <v>8942001</v>
      </c>
      <c r="V36" s="9">
        <v>16100</v>
      </c>
      <c r="X36" s="9">
        <v>34501330804</v>
      </c>
      <c r="Z36" s="9">
        <v>142853357249.547</v>
      </c>
      <c r="AB36" s="10">
        <v>2.37</v>
      </c>
    </row>
    <row r="37" spans="1:28" ht="21.75" customHeight="1" x14ac:dyDescent="0.2">
      <c r="A37" s="58" t="s">
        <v>47</v>
      </c>
      <c r="B37" s="58"/>
      <c r="C37" s="58"/>
      <c r="E37" s="48">
        <v>33200000</v>
      </c>
      <c r="F37" s="48"/>
      <c r="H37" s="9">
        <v>55273014440</v>
      </c>
      <c r="J37" s="9">
        <v>94975718412</v>
      </c>
      <c r="L37" s="9">
        <v>0</v>
      </c>
      <c r="N37" s="9">
        <v>0</v>
      </c>
      <c r="P37" s="9">
        <v>0</v>
      </c>
      <c r="R37" s="9">
        <v>0</v>
      </c>
      <c r="T37" s="9">
        <v>33200000</v>
      </c>
      <c r="V37" s="9">
        <v>3540</v>
      </c>
      <c r="X37" s="9">
        <v>55273014440</v>
      </c>
      <c r="Z37" s="9">
        <v>116619508560</v>
      </c>
      <c r="AB37" s="10">
        <v>1.94</v>
      </c>
    </row>
    <row r="38" spans="1:28" ht="21.75" customHeight="1" x14ac:dyDescent="0.2">
      <c r="A38" s="58" t="s">
        <v>48</v>
      </c>
      <c r="B38" s="58"/>
      <c r="C38" s="58"/>
      <c r="E38" s="48">
        <v>6220649</v>
      </c>
      <c r="F38" s="48"/>
      <c r="H38" s="9">
        <v>48963660372</v>
      </c>
      <c r="J38" s="9">
        <v>183695486284.92499</v>
      </c>
      <c r="L38" s="9">
        <v>0</v>
      </c>
      <c r="N38" s="9">
        <v>0</v>
      </c>
      <c r="P38" s="9">
        <v>0</v>
      </c>
      <c r="R38" s="9">
        <v>0</v>
      </c>
      <c r="T38" s="9">
        <v>6220649</v>
      </c>
      <c r="V38" s="9">
        <v>26010</v>
      </c>
      <c r="X38" s="9">
        <v>48963660372</v>
      </c>
      <c r="Z38" s="9">
        <v>160548373597.81201</v>
      </c>
      <c r="AB38" s="10">
        <v>2.67</v>
      </c>
    </row>
    <row r="39" spans="1:28" ht="21.75" customHeight="1" x14ac:dyDescent="0.2">
      <c r="A39" s="58" t="s">
        <v>49</v>
      </c>
      <c r="B39" s="58"/>
      <c r="C39" s="58"/>
      <c r="E39" s="48">
        <v>4102963</v>
      </c>
      <c r="F39" s="48"/>
      <c r="H39" s="9">
        <v>51888727727</v>
      </c>
      <c r="J39" s="9">
        <v>85089064306.608994</v>
      </c>
      <c r="L39" s="9">
        <v>0</v>
      </c>
      <c r="N39" s="9">
        <v>0</v>
      </c>
      <c r="P39" s="9">
        <v>0</v>
      </c>
      <c r="R39" s="9">
        <v>0</v>
      </c>
      <c r="T39" s="9">
        <v>4102963</v>
      </c>
      <c r="V39" s="9">
        <v>29940</v>
      </c>
      <c r="X39" s="9">
        <v>51888727727</v>
      </c>
      <c r="Z39" s="9">
        <v>121893138054.539</v>
      </c>
      <c r="AB39" s="10">
        <v>2.02</v>
      </c>
    </row>
    <row r="40" spans="1:28" ht="21.75" customHeight="1" x14ac:dyDescent="0.2">
      <c r="A40" s="58" t="s">
        <v>50</v>
      </c>
      <c r="B40" s="58"/>
      <c r="C40" s="58"/>
      <c r="E40" s="48">
        <v>5675000</v>
      </c>
      <c r="F40" s="48"/>
      <c r="H40" s="9">
        <v>98437259505</v>
      </c>
      <c r="J40" s="9">
        <v>102824474885</v>
      </c>
      <c r="L40" s="9">
        <v>0</v>
      </c>
      <c r="N40" s="9">
        <v>0</v>
      </c>
      <c r="P40" s="9">
        <v>0</v>
      </c>
      <c r="R40" s="9">
        <v>0</v>
      </c>
      <c r="T40" s="9">
        <v>5675000</v>
      </c>
      <c r="V40" s="9">
        <v>23700</v>
      </c>
      <c r="X40" s="9">
        <v>98437259505</v>
      </c>
      <c r="Z40" s="9">
        <v>133457834325</v>
      </c>
      <c r="AB40" s="10">
        <v>2.2200000000000002</v>
      </c>
    </row>
    <row r="41" spans="1:28" ht="21.75" customHeight="1" x14ac:dyDescent="0.2">
      <c r="A41" s="58" t="s">
        <v>51</v>
      </c>
      <c r="B41" s="58"/>
      <c r="C41" s="58"/>
      <c r="E41" s="48">
        <v>1240000</v>
      </c>
      <c r="F41" s="48"/>
      <c r="H41" s="9">
        <v>9916794222</v>
      </c>
      <c r="J41" s="9">
        <v>23340968756</v>
      </c>
      <c r="L41" s="9">
        <v>0</v>
      </c>
      <c r="N41" s="9">
        <v>0</v>
      </c>
      <c r="P41" s="9">
        <v>0</v>
      </c>
      <c r="R41" s="9">
        <v>0</v>
      </c>
      <c r="T41" s="9">
        <v>1240000</v>
      </c>
      <c r="V41" s="9">
        <v>20420</v>
      </c>
      <c r="X41" s="9">
        <v>9916794222</v>
      </c>
      <c r="Z41" s="9">
        <v>25125070216</v>
      </c>
      <c r="AB41" s="10">
        <v>0.42</v>
      </c>
    </row>
    <row r="42" spans="1:28" ht="21.75" customHeight="1" x14ac:dyDescent="0.2">
      <c r="A42" s="58" t="s">
        <v>52</v>
      </c>
      <c r="B42" s="58"/>
      <c r="C42" s="58"/>
      <c r="E42" s="48">
        <v>418969</v>
      </c>
      <c r="F42" s="48"/>
      <c r="H42" s="9">
        <v>24927223069</v>
      </c>
      <c r="J42" s="9">
        <v>29246631503.470501</v>
      </c>
      <c r="L42" s="9">
        <v>0</v>
      </c>
      <c r="N42" s="9">
        <v>0</v>
      </c>
      <c r="P42" s="9">
        <v>0</v>
      </c>
      <c r="R42" s="9">
        <v>0</v>
      </c>
      <c r="T42" s="9">
        <v>418969</v>
      </c>
      <c r="V42" s="9">
        <v>69800</v>
      </c>
      <c r="X42" s="9">
        <v>24927223069</v>
      </c>
      <c r="Z42" s="9">
        <v>29017979800.174</v>
      </c>
      <c r="AB42" s="10">
        <v>0.48</v>
      </c>
    </row>
    <row r="43" spans="1:28" ht="21.75" customHeight="1" x14ac:dyDescent="0.2">
      <c r="A43" s="58" t="s">
        <v>53</v>
      </c>
      <c r="B43" s="58"/>
      <c r="C43" s="58"/>
      <c r="E43" s="48">
        <v>75000</v>
      </c>
      <c r="F43" s="48"/>
      <c r="H43" s="9">
        <v>12994266232</v>
      </c>
      <c r="J43" s="9">
        <v>21194887200</v>
      </c>
      <c r="L43" s="9">
        <v>0</v>
      </c>
      <c r="N43" s="9">
        <v>0</v>
      </c>
      <c r="P43" s="9">
        <v>0</v>
      </c>
      <c r="R43" s="9">
        <v>0</v>
      </c>
      <c r="T43" s="9">
        <v>75000</v>
      </c>
      <c r="V43" s="9">
        <v>348200</v>
      </c>
      <c r="X43" s="9">
        <v>12994266232</v>
      </c>
      <c r="Z43" s="9">
        <v>25913131050</v>
      </c>
      <c r="AB43" s="10">
        <v>0.43</v>
      </c>
    </row>
    <row r="44" spans="1:28" ht="21.75" customHeight="1" x14ac:dyDescent="0.2">
      <c r="A44" s="58" t="s">
        <v>54</v>
      </c>
      <c r="B44" s="58"/>
      <c r="C44" s="58"/>
      <c r="E44" s="48">
        <v>1339365</v>
      </c>
      <c r="F44" s="48"/>
      <c r="H44" s="9">
        <v>16284386967</v>
      </c>
      <c r="J44" s="9">
        <v>85707965084.389496</v>
      </c>
      <c r="L44" s="9">
        <v>0</v>
      </c>
      <c r="N44" s="9">
        <v>0</v>
      </c>
      <c r="P44" s="9">
        <v>0</v>
      </c>
      <c r="R44" s="9">
        <v>0</v>
      </c>
      <c r="T44" s="9">
        <v>1339365</v>
      </c>
      <c r="V44" s="9">
        <v>71100</v>
      </c>
      <c r="X44" s="9">
        <v>16284386967</v>
      </c>
      <c r="Z44" s="9">
        <v>94492732477.904999</v>
      </c>
      <c r="AB44" s="10">
        <v>1.57</v>
      </c>
    </row>
    <row r="45" spans="1:28" ht="21.75" customHeight="1" x14ac:dyDescent="0.2">
      <c r="A45" s="58" t="s">
        <v>55</v>
      </c>
      <c r="B45" s="58"/>
      <c r="C45" s="58"/>
      <c r="E45" s="48">
        <v>1450000</v>
      </c>
      <c r="F45" s="48"/>
      <c r="H45" s="9">
        <v>22148912569</v>
      </c>
      <c r="J45" s="9">
        <v>24603334650</v>
      </c>
      <c r="L45" s="9">
        <v>0</v>
      </c>
      <c r="N45" s="9">
        <v>0</v>
      </c>
      <c r="P45" s="9">
        <v>0</v>
      </c>
      <c r="R45" s="9">
        <v>0</v>
      </c>
      <c r="T45" s="9">
        <v>1450000</v>
      </c>
      <c r="V45" s="9">
        <v>18580</v>
      </c>
      <c r="X45" s="9">
        <v>22148912569</v>
      </c>
      <c r="Z45" s="9">
        <v>26732746070</v>
      </c>
      <c r="AB45" s="10">
        <v>0.44</v>
      </c>
    </row>
    <row r="46" spans="1:28" ht="21.75" customHeight="1" x14ac:dyDescent="0.2">
      <c r="A46" s="58" t="s">
        <v>56</v>
      </c>
      <c r="B46" s="58"/>
      <c r="C46" s="58"/>
      <c r="E46" s="48">
        <v>1725439</v>
      </c>
      <c r="F46" s="48"/>
      <c r="H46" s="9">
        <v>15913919935</v>
      </c>
      <c r="J46" s="9">
        <v>132225587764.812</v>
      </c>
      <c r="L46" s="9">
        <v>0</v>
      </c>
      <c r="N46" s="9">
        <v>0</v>
      </c>
      <c r="P46" s="9">
        <v>0</v>
      </c>
      <c r="R46" s="9">
        <v>0</v>
      </c>
      <c r="T46" s="9">
        <v>1725439</v>
      </c>
      <c r="V46" s="9">
        <v>81460</v>
      </c>
      <c r="X46" s="9">
        <v>15913919935</v>
      </c>
      <c r="Z46" s="9">
        <v>139467776502.93399</v>
      </c>
      <c r="AB46" s="10">
        <v>2.3199999999999998</v>
      </c>
    </row>
    <row r="47" spans="1:28" ht="21.75" customHeight="1" x14ac:dyDescent="0.2">
      <c r="A47" s="58" t="s">
        <v>57</v>
      </c>
      <c r="B47" s="58"/>
      <c r="C47" s="58"/>
      <c r="E47" s="48">
        <v>31429097</v>
      </c>
      <c r="F47" s="48"/>
      <c r="H47" s="9">
        <v>114476219266</v>
      </c>
      <c r="J47" s="9">
        <v>138154644855.242</v>
      </c>
      <c r="L47" s="9">
        <v>20519582</v>
      </c>
      <c r="N47" s="9">
        <v>110744773229</v>
      </c>
      <c r="P47" s="9">
        <v>0</v>
      </c>
      <c r="R47" s="9">
        <v>0</v>
      </c>
      <c r="T47" s="9">
        <v>51948679</v>
      </c>
      <c r="V47" s="9">
        <v>5500</v>
      </c>
      <c r="X47" s="9">
        <v>225220992495</v>
      </c>
      <c r="Z47" s="9">
        <v>283509136412.315</v>
      </c>
      <c r="AB47" s="10">
        <v>4.71</v>
      </c>
    </row>
    <row r="48" spans="1:28" ht="21.75" customHeight="1" x14ac:dyDescent="0.2">
      <c r="A48" s="58" t="s">
        <v>58</v>
      </c>
      <c r="B48" s="58"/>
      <c r="C48" s="58"/>
      <c r="E48" s="48">
        <v>2800000</v>
      </c>
      <c r="F48" s="48"/>
      <c r="H48" s="9">
        <v>22571281577</v>
      </c>
      <c r="J48" s="9">
        <v>22365765800</v>
      </c>
      <c r="L48" s="9">
        <v>0</v>
      </c>
      <c r="N48" s="9">
        <v>0</v>
      </c>
      <c r="P48" s="9">
        <v>0</v>
      </c>
      <c r="R48" s="9">
        <v>0</v>
      </c>
      <c r="T48" s="9">
        <v>2800000</v>
      </c>
      <c r="V48" s="9">
        <v>8680</v>
      </c>
      <c r="X48" s="9">
        <v>22571281577</v>
      </c>
      <c r="Z48" s="9">
        <v>24116130080</v>
      </c>
      <c r="AB48" s="10">
        <v>0.4</v>
      </c>
    </row>
    <row r="49" spans="1:28" ht="21.75" customHeight="1" x14ac:dyDescent="0.2">
      <c r="A49" s="58" t="s">
        <v>59</v>
      </c>
      <c r="B49" s="58"/>
      <c r="C49" s="58"/>
      <c r="E49" s="48">
        <v>6181</v>
      </c>
      <c r="F49" s="48"/>
      <c r="H49" s="9">
        <v>136986674612</v>
      </c>
      <c r="J49" s="9">
        <v>172652636800</v>
      </c>
      <c r="L49" s="9">
        <v>2640</v>
      </c>
      <c r="N49" s="9">
        <v>79989556807</v>
      </c>
      <c r="P49" s="9">
        <v>0</v>
      </c>
      <c r="R49" s="9">
        <v>0</v>
      </c>
      <c r="T49" s="9">
        <v>8821</v>
      </c>
      <c r="V49" s="9">
        <v>31770000</v>
      </c>
      <c r="X49" s="9">
        <v>216976231419</v>
      </c>
      <c r="Z49" s="9">
        <v>279570586392</v>
      </c>
      <c r="AB49" s="10">
        <v>4.6399999999999997</v>
      </c>
    </row>
    <row r="50" spans="1:28" ht="21.75" customHeight="1" x14ac:dyDescent="0.2">
      <c r="A50" s="58" t="s">
        <v>60</v>
      </c>
      <c r="B50" s="58"/>
      <c r="C50" s="58"/>
      <c r="E50" s="48">
        <v>1359309</v>
      </c>
      <c r="F50" s="48"/>
      <c r="H50" s="9">
        <v>23695979397</v>
      </c>
      <c r="J50" s="9">
        <v>64742473988.639999</v>
      </c>
      <c r="L50" s="9">
        <v>0</v>
      </c>
      <c r="N50" s="9">
        <v>0</v>
      </c>
      <c r="P50" s="9">
        <v>0</v>
      </c>
      <c r="R50" s="9">
        <v>0</v>
      </c>
      <c r="T50" s="9">
        <v>1359309</v>
      </c>
      <c r="V50" s="9">
        <v>54630</v>
      </c>
      <c r="X50" s="9">
        <v>23695979397</v>
      </c>
      <c r="Z50" s="9">
        <v>73685028208.320908</v>
      </c>
      <c r="AB50" s="10">
        <v>1.22</v>
      </c>
    </row>
    <row r="51" spans="1:28" ht="21.75" customHeight="1" x14ac:dyDescent="0.2">
      <c r="A51" s="58" t="s">
        <v>61</v>
      </c>
      <c r="B51" s="58"/>
      <c r="C51" s="58"/>
      <c r="E51" s="48">
        <v>3000000</v>
      </c>
      <c r="F51" s="48"/>
      <c r="H51" s="9">
        <v>29538248430</v>
      </c>
      <c r="J51" s="9">
        <v>28547607900</v>
      </c>
      <c r="L51" s="9">
        <v>0</v>
      </c>
      <c r="N51" s="9">
        <v>0</v>
      </c>
      <c r="P51" s="9">
        <v>0</v>
      </c>
      <c r="R51" s="9">
        <v>0</v>
      </c>
      <c r="T51" s="9">
        <v>3000000</v>
      </c>
      <c r="V51" s="9">
        <v>12440</v>
      </c>
      <c r="X51" s="9">
        <v>29538248430</v>
      </c>
      <c r="Z51" s="9">
        <v>37031516400</v>
      </c>
      <c r="AB51" s="10">
        <v>0.61</v>
      </c>
    </row>
    <row r="52" spans="1:28" ht="21.75" customHeight="1" x14ac:dyDescent="0.2">
      <c r="A52" s="58" t="s">
        <v>62</v>
      </c>
      <c r="B52" s="58"/>
      <c r="C52" s="58"/>
      <c r="E52" s="48">
        <v>7773332</v>
      </c>
      <c r="F52" s="48"/>
      <c r="H52" s="9">
        <v>21967663952</v>
      </c>
      <c r="J52" s="9">
        <v>159355624007.60199</v>
      </c>
      <c r="L52" s="9">
        <v>0</v>
      </c>
      <c r="N52" s="9">
        <v>0</v>
      </c>
      <c r="P52" s="9">
        <v>0</v>
      </c>
      <c r="R52" s="9">
        <v>0</v>
      </c>
      <c r="T52" s="9">
        <v>7773332</v>
      </c>
      <c r="V52" s="9">
        <v>24500</v>
      </c>
      <c r="X52" s="9">
        <v>21967663952</v>
      </c>
      <c r="Z52" s="9">
        <v>188974481519.17999</v>
      </c>
      <c r="AB52" s="10">
        <v>3.14</v>
      </c>
    </row>
    <row r="53" spans="1:28" ht="21.75" customHeight="1" x14ac:dyDescent="0.2">
      <c r="A53" s="58" t="s">
        <v>63</v>
      </c>
      <c r="B53" s="58"/>
      <c r="C53" s="58"/>
      <c r="E53" s="48">
        <v>3787585</v>
      </c>
      <c r="F53" s="48"/>
      <c r="H53" s="9">
        <v>12054148775</v>
      </c>
      <c r="J53" s="9">
        <v>6013291148.7200003</v>
      </c>
      <c r="L53" s="9">
        <v>0</v>
      </c>
      <c r="N53" s="9">
        <v>0</v>
      </c>
      <c r="P53" s="9">
        <v>0</v>
      </c>
      <c r="R53" s="9">
        <v>0</v>
      </c>
      <c r="T53" s="9">
        <v>3787585</v>
      </c>
      <c r="V53" s="9">
        <v>2890</v>
      </c>
      <c r="X53" s="9">
        <v>12054148775</v>
      </c>
      <c r="Z53" s="9">
        <v>10861507137.3755</v>
      </c>
      <c r="AB53" s="10">
        <v>0.18</v>
      </c>
    </row>
    <row r="54" spans="1:28" ht="21.75" customHeight="1" x14ac:dyDescent="0.2">
      <c r="A54" s="58" t="s">
        <v>64</v>
      </c>
      <c r="B54" s="58"/>
      <c r="C54" s="58"/>
      <c r="E54" s="48">
        <v>37047587</v>
      </c>
      <c r="F54" s="48"/>
      <c r="H54" s="9">
        <v>106869848964</v>
      </c>
      <c r="J54" s="9">
        <v>95468860169.016495</v>
      </c>
      <c r="L54" s="9">
        <v>0</v>
      </c>
      <c r="N54" s="9">
        <v>0</v>
      </c>
      <c r="P54" s="9">
        <v>-37047587</v>
      </c>
      <c r="R54" s="9">
        <v>109035606295</v>
      </c>
      <c r="T54" s="9">
        <v>0</v>
      </c>
      <c r="V54" s="9">
        <v>0</v>
      </c>
      <c r="X54" s="9">
        <v>0</v>
      </c>
      <c r="Z54" s="9">
        <v>0</v>
      </c>
      <c r="AB54" s="10">
        <v>0</v>
      </c>
    </row>
    <row r="55" spans="1:28" ht="21.75" customHeight="1" x14ac:dyDescent="0.2">
      <c r="A55" s="58" t="s">
        <v>65</v>
      </c>
      <c r="B55" s="58"/>
      <c r="C55" s="58"/>
      <c r="E55" s="48">
        <v>2400000</v>
      </c>
      <c r="F55" s="48"/>
      <c r="H55" s="9">
        <v>5286741174</v>
      </c>
      <c r="J55" s="9">
        <v>7596819120</v>
      </c>
      <c r="L55" s="9">
        <v>0</v>
      </c>
      <c r="N55" s="9">
        <v>0</v>
      </c>
      <c r="P55" s="9">
        <v>0</v>
      </c>
      <c r="R55" s="9">
        <v>0</v>
      </c>
      <c r="T55" s="9">
        <v>2400000</v>
      </c>
      <c r="V55" s="9">
        <v>4390</v>
      </c>
      <c r="X55" s="9">
        <v>5286741174</v>
      </c>
      <c r="Z55" s="9">
        <v>10454556720</v>
      </c>
      <c r="AB55" s="10">
        <v>0.17</v>
      </c>
    </row>
    <row r="56" spans="1:28" ht="21.75" customHeight="1" x14ac:dyDescent="0.2">
      <c r="A56" s="58" t="s">
        <v>66</v>
      </c>
      <c r="B56" s="58"/>
      <c r="C56" s="58"/>
      <c r="E56" s="48">
        <v>20492394</v>
      </c>
      <c r="F56" s="48"/>
      <c r="H56" s="9">
        <v>26377924750</v>
      </c>
      <c r="J56" s="9">
        <v>69745578134.723404</v>
      </c>
      <c r="L56" s="9">
        <v>0</v>
      </c>
      <c r="N56" s="9">
        <v>0</v>
      </c>
      <c r="P56" s="9">
        <v>0</v>
      </c>
      <c r="R56" s="9">
        <v>0</v>
      </c>
      <c r="T56" s="9">
        <v>20492394</v>
      </c>
      <c r="V56" s="9">
        <v>3680</v>
      </c>
      <c r="X56" s="9">
        <v>26377924750</v>
      </c>
      <c r="Z56" s="9">
        <v>74829075083.318405</v>
      </c>
      <c r="AB56" s="10">
        <v>1.24</v>
      </c>
    </row>
    <row r="57" spans="1:28" ht="21.75" customHeight="1" x14ac:dyDescent="0.2">
      <c r="A57" s="58" t="s">
        <v>67</v>
      </c>
      <c r="B57" s="58"/>
      <c r="C57" s="58"/>
      <c r="E57" s="48">
        <v>31813200</v>
      </c>
      <c r="F57" s="48"/>
      <c r="H57" s="9">
        <v>35060789474</v>
      </c>
      <c r="J57" s="9">
        <v>607670216307</v>
      </c>
      <c r="L57" s="9">
        <v>0</v>
      </c>
      <c r="N57" s="9">
        <v>0</v>
      </c>
      <c r="P57" s="9">
        <v>0</v>
      </c>
      <c r="R57" s="9">
        <v>0</v>
      </c>
      <c r="T57" s="9">
        <v>31813200</v>
      </c>
      <c r="V57" s="9">
        <v>24160</v>
      </c>
      <c r="X57" s="9">
        <v>35060789474</v>
      </c>
      <c r="Z57" s="9">
        <v>762665580570.23999</v>
      </c>
      <c r="AB57" s="10">
        <v>12.66</v>
      </c>
    </row>
    <row r="58" spans="1:28" ht="21.75" customHeight="1" x14ac:dyDescent="0.2">
      <c r="A58" s="58" t="s">
        <v>68</v>
      </c>
      <c r="B58" s="58"/>
      <c r="C58" s="58"/>
      <c r="E58" s="48">
        <v>2050000</v>
      </c>
      <c r="F58" s="48"/>
      <c r="H58" s="9">
        <v>21139933988</v>
      </c>
      <c r="J58" s="9">
        <v>52196378810</v>
      </c>
      <c r="L58" s="9">
        <v>0</v>
      </c>
      <c r="N58" s="9">
        <v>0</v>
      </c>
      <c r="P58" s="9">
        <v>-1000000</v>
      </c>
      <c r="R58" s="9">
        <v>24380074085</v>
      </c>
      <c r="T58" s="9">
        <v>1050000</v>
      </c>
      <c r="V58" s="9">
        <v>26120</v>
      </c>
      <c r="X58" s="9">
        <v>10827771067</v>
      </c>
      <c r="Z58" s="9">
        <v>27213997020</v>
      </c>
      <c r="AB58" s="10">
        <v>0.45</v>
      </c>
    </row>
    <row r="59" spans="1:28" ht="21.75" customHeight="1" x14ac:dyDescent="0.2">
      <c r="A59" s="58" t="s">
        <v>69</v>
      </c>
      <c r="B59" s="58"/>
      <c r="C59" s="58"/>
      <c r="E59" s="48">
        <v>8935516</v>
      </c>
      <c r="F59" s="48"/>
      <c r="H59" s="9">
        <v>60409553630</v>
      </c>
      <c r="J59" s="9">
        <v>80950637931.851593</v>
      </c>
      <c r="L59" s="9">
        <v>0</v>
      </c>
      <c r="N59" s="9">
        <v>0</v>
      </c>
      <c r="P59" s="9">
        <v>0</v>
      </c>
      <c r="R59" s="9">
        <v>0</v>
      </c>
      <c r="T59" s="9">
        <v>8935516</v>
      </c>
      <c r="V59" s="9">
        <v>8090</v>
      </c>
      <c r="X59" s="9">
        <v>60409553630</v>
      </c>
      <c r="Z59" s="9">
        <v>71729535692.078796</v>
      </c>
      <c r="AB59" s="10">
        <v>1.19</v>
      </c>
    </row>
    <row r="60" spans="1:28" ht="21.75" customHeight="1" x14ac:dyDescent="0.2">
      <c r="A60" s="58" t="s">
        <v>70</v>
      </c>
      <c r="B60" s="58"/>
      <c r="C60" s="58"/>
      <c r="E60" s="48">
        <v>800000</v>
      </c>
      <c r="F60" s="48"/>
      <c r="H60" s="9">
        <v>5771218833</v>
      </c>
      <c r="J60" s="9">
        <v>6239393760</v>
      </c>
      <c r="L60" s="9">
        <v>0</v>
      </c>
      <c r="N60" s="9">
        <v>0</v>
      </c>
      <c r="P60" s="9">
        <v>-800000</v>
      </c>
      <c r="R60" s="9">
        <v>6218591292</v>
      </c>
      <c r="T60" s="9">
        <v>0</v>
      </c>
      <c r="V60" s="9">
        <v>0</v>
      </c>
      <c r="X60" s="9">
        <v>0</v>
      </c>
      <c r="Z60" s="9">
        <v>0</v>
      </c>
      <c r="AB60" s="10">
        <v>0</v>
      </c>
    </row>
    <row r="61" spans="1:28" ht="21.75" customHeight="1" x14ac:dyDescent="0.2">
      <c r="A61" s="58" t="s">
        <v>71</v>
      </c>
      <c r="B61" s="58"/>
      <c r="C61" s="58"/>
      <c r="E61" s="48">
        <v>0</v>
      </c>
      <c r="F61" s="48"/>
      <c r="H61" s="9">
        <v>0</v>
      </c>
      <c r="J61" s="9">
        <v>0</v>
      </c>
      <c r="L61" s="9">
        <v>1875000</v>
      </c>
      <c r="N61" s="9">
        <v>28913746342</v>
      </c>
      <c r="P61" s="9">
        <v>0</v>
      </c>
      <c r="R61" s="9">
        <v>0</v>
      </c>
      <c r="T61" s="9">
        <v>1875000</v>
      </c>
      <c r="V61" s="9">
        <v>15300</v>
      </c>
      <c r="X61" s="9">
        <v>28913746342</v>
      </c>
      <c r="Z61" s="9">
        <v>28465745625</v>
      </c>
      <c r="AB61" s="10">
        <v>0.47</v>
      </c>
    </row>
    <row r="62" spans="1:28" ht="21.75" customHeight="1" x14ac:dyDescent="0.2">
      <c r="A62" s="58" t="s">
        <v>72</v>
      </c>
      <c r="B62" s="58"/>
      <c r="C62" s="58"/>
      <c r="E62" s="48">
        <v>0</v>
      </c>
      <c r="F62" s="48"/>
      <c r="H62" s="9">
        <v>0</v>
      </c>
      <c r="J62" s="9">
        <v>0</v>
      </c>
      <c r="L62" s="9">
        <v>300000</v>
      </c>
      <c r="N62" s="9">
        <v>5429425427</v>
      </c>
      <c r="P62" s="9">
        <v>0</v>
      </c>
      <c r="R62" s="9">
        <v>0</v>
      </c>
      <c r="T62" s="9">
        <v>300000</v>
      </c>
      <c r="V62" s="9">
        <v>18660</v>
      </c>
      <c r="X62" s="9">
        <v>5429425427</v>
      </c>
      <c r="Z62" s="9">
        <v>5554727460</v>
      </c>
      <c r="AB62" s="10">
        <v>0.09</v>
      </c>
    </row>
    <row r="63" spans="1:28" ht="21.75" customHeight="1" x14ac:dyDescent="0.2">
      <c r="A63" s="58" t="s">
        <v>73</v>
      </c>
      <c r="B63" s="58"/>
      <c r="C63" s="58"/>
      <c r="E63" s="48">
        <v>0</v>
      </c>
      <c r="F63" s="48"/>
      <c r="H63" s="9">
        <v>0</v>
      </c>
      <c r="J63" s="9">
        <v>0</v>
      </c>
      <c r="L63" s="9">
        <v>6240000</v>
      </c>
      <c r="N63" s="9">
        <v>91712982208</v>
      </c>
      <c r="P63" s="9">
        <v>0</v>
      </c>
      <c r="R63" s="9">
        <v>0</v>
      </c>
      <c r="T63" s="9">
        <v>6240000</v>
      </c>
      <c r="V63" s="9">
        <v>14500</v>
      </c>
      <c r="X63" s="9">
        <v>91712982208</v>
      </c>
      <c r="Z63" s="9">
        <v>89780589600</v>
      </c>
      <c r="AB63" s="10">
        <v>1.49</v>
      </c>
    </row>
    <row r="64" spans="1:28" ht="21.75" customHeight="1" x14ac:dyDescent="0.2">
      <c r="A64" s="58" t="s">
        <v>74</v>
      </c>
      <c r="B64" s="58"/>
      <c r="C64" s="58"/>
      <c r="E64" s="48">
        <v>0</v>
      </c>
      <c r="F64" s="48"/>
      <c r="H64" s="9">
        <v>0</v>
      </c>
      <c r="J64" s="9">
        <v>0</v>
      </c>
      <c r="L64" s="9">
        <v>900000</v>
      </c>
      <c r="N64" s="9">
        <v>3537328032</v>
      </c>
      <c r="P64" s="9">
        <v>0</v>
      </c>
      <c r="R64" s="9">
        <v>0</v>
      </c>
      <c r="T64" s="9">
        <v>900000</v>
      </c>
      <c r="V64" s="9">
        <v>5530</v>
      </c>
      <c r="X64" s="9">
        <v>3537328032</v>
      </c>
      <c r="Z64" s="9">
        <v>4938527790</v>
      </c>
      <c r="AB64" s="10">
        <v>0.08</v>
      </c>
    </row>
    <row r="65" spans="1:28" ht="21.75" customHeight="1" x14ac:dyDescent="0.2">
      <c r="A65" s="58" t="s">
        <v>75</v>
      </c>
      <c r="B65" s="58"/>
      <c r="C65" s="58"/>
      <c r="E65" s="48">
        <v>0</v>
      </c>
      <c r="F65" s="48"/>
      <c r="H65" s="9">
        <v>0</v>
      </c>
      <c r="J65" s="9">
        <v>0</v>
      </c>
      <c r="L65" s="9">
        <v>937500</v>
      </c>
      <c r="N65" s="9">
        <v>22099840389</v>
      </c>
      <c r="P65" s="9">
        <v>-460000</v>
      </c>
      <c r="R65" s="9">
        <v>13101574605</v>
      </c>
      <c r="T65" s="9">
        <v>477500</v>
      </c>
      <c r="V65" s="9">
        <v>26350</v>
      </c>
      <c r="X65" s="9">
        <v>11256185370</v>
      </c>
      <c r="Z65" s="9">
        <v>12484865173.75</v>
      </c>
      <c r="AB65" s="10">
        <v>0.21</v>
      </c>
    </row>
    <row r="66" spans="1:28" ht="21.75" customHeight="1" x14ac:dyDescent="0.2">
      <c r="A66" s="59" t="s">
        <v>76</v>
      </c>
      <c r="B66" s="59"/>
      <c r="C66" s="59"/>
      <c r="D66" s="12"/>
      <c r="E66" s="48">
        <v>0</v>
      </c>
      <c r="F66" s="48"/>
      <c r="H66" s="13">
        <v>0</v>
      </c>
      <c r="J66" s="13">
        <v>0</v>
      </c>
      <c r="L66" s="9">
        <v>1125000</v>
      </c>
      <c r="N66" s="13">
        <v>20641933350</v>
      </c>
      <c r="P66" s="9">
        <v>0</v>
      </c>
      <c r="R66" s="13">
        <v>0</v>
      </c>
      <c r="T66" s="9">
        <v>1125000</v>
      </c>
      <c r="V66" s="9">
        <v>28680</v>
      </c>
      <c r="X66" s="13">
        <v>20641933350</v>
      </c>
      <c r="Z66" s="13">
        <v>32015591550</v>
      </c>
      <c r="AB66" s="14">
        <v>0.53</v>
      </c>
    </row>
    <row r="67" spans="1:28" ht="21.75" customHeight="1" x14ac:dyDescent="0.2">
      <c r="A67" s="57" t="s">
        <v>77</v>
      </c>
      <c r="B67" s="57"/>
      <c r="C67" s="57"/>
      <c r="D67" s="57"/>
      <c r="F67" s="9"/>
      <c r="H67" s="16">
        <v>2708531181756</v>
      </c>
      <c r="J67" s="16">
        <v>4526461043846.9805</v>
      </c>
      <c r="L67" s="9"/>
      <c r="N67" s="16">
        <v>1136748914589</v>
      </c>
      <c r="P67" s="9"/>
      <c r="R67" s="16">
        <v>362494337823</v>
      </c>
      <c r="T67" s="9"/>
      <c r="V67" s="9"/>
      <c r="X67" s="16">
        <v>3515085271827</v>
      </c>
      <c r="Z67" s="16">
        <v>5919483335466.6504</v>
      </c>
      <c r="AB67" s="17">
        <v>98.26</v>
      </c>
    </row>
    <row r="72" spans="1:28" x14ac:dyDescent="0.2">
      <c r="Z72" s="38"/>
    </row>
    <row r="73" spans="1:28" x14ac:dyDescent="0.2">
      <c r="Z73" s="38"/>
    </row>
    <row r="74" spans="1:28" x14ac:dyDescent="0.2">
      <c r="Z74" s="39"/>
    </row>
    <row r="75" spans="1:28" x14ac:dyDescent="0.2">
      <c r="Z75" s="40"/>
    </row>
  </sheetData>
  <mergeCells count="13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7:D67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2662-A83F-4794-B797-7AF5E5CFF2B7}">
  <sheetPr>
    <pageSetUpPr fitToPage="1"/>
  </sheetPr>
  <dimension ref="A1:L15"/>
  <sheetViews>
    <sheetView rightToLeft="1" view="pageBreakPreview" zoomScale="115" zoomScaleNormal="100" zoomScaleSheetLayoutView="115" workbookViewId="0">
      <selection activeCell="A9" sqref="A9:B13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6.85546875" bestFit="1" customWidth="1"/>
    <col min="7" max="7" width="1.28515625" customWidth="1"/>
    <col min="8" max="8" width="16.855468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1.7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4.45" customHeight="1" x14ac:dyDescent="0.2"/>
    <row r="5" spans="1:12" ht="14.45" customHeight="1" x14ac:dyDescent="0.2">
      <c r="A5" s="1" t="s">
        <v>80</v>
      </c>
      <c r="B5" s="53" t="s">
        <v>81</v>
      </c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ht="14.45" customHeight="1" x14ac:dyDescent="0.2">
      <c r="D6" s="27" t="s">
        <v>159</v>
      </c>
      <c r="F6" s="62" t="s">
        <v>8</v>
      </c>
      <c r="G6" s="62"/>
      <c r="H6" s="62"/>
      <c r="J6" s="27" t="s">
        <v>7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62" t="s">
        <v>82</v>
      </c>
      <c r="B8" s="62"/>
      <c r="D8" s="27" t="s">
        <v>83</v>
      </c>
      <c r="F8" s="27" t="s">
        <v>84</v>
      </c>
      <c r="H8" s="27" t="s">
        <v>85</v>
      </c>
      <c r="J8" s="27" t="s">
        <v>83</v>
      </c>
      <c r="L8" s="27" t="s">
        <v>18</v>
      </c>
    </row>
    <row r="9" spans="1:12" ht="21.75" customHeight="1" x14ac:dyDescent="0.2">
      <c r="A9" s="61" t="s">
        <v>154</v>
      </c>
      <c r="B9" s="61"/>
      <c r="D9" s="34">
        <v>7035733</v>
      </c>
      <c r="E9" s="35"/>
      <c r="F9" s="34">
        <v>28355253219</v>
      </c>
      <c r="G9" s="35"/>
      <c r="H9" s="34">
        <v>28342353000</v>
      </c>
      <c r="I9" s="35"/>
      <c r="J9" s="34">
        <v>19935952</v>
      </c>
      <c r="L9" s="41">
        <v>0</v>
      </c>
    </row>
    <row r="10" spans="1:12" ht="21.75" customHeight="1" x14ac:dyDescent="0.2">
      <c r="A10" s="58" t="s">
        <v>160</v>
      </c>
      <c r="B10" s="58"/>
      <c r="D10" s="36">
        <v>1673154</v>
      </c>
      <c r="E10" s="35"/>
      <c r="F10" s="36">
        <v>7075</v>
      </c>
      <c r="G10" s="35"/>
      <c r="H10" s="36">
        <v>1260000</v>
      </c>
      <c r="I10" s="35"/>
      <c r="J10" s="36">
        <v>420229</v>
      </c>
      <c r="L10" s="42">
        <v>0</v>
      </c>
    </row>
    <row r="11" spans="1:12" ht="21.75" customHeight="1" x14ac:dyDescent="0.2">
      <c r="A11" s="58" t="s">
        <v>156</v>
      </c>
      <c r="B11" s="58"/>
      <c r="D11" s="36">
        <v>102117695</v>
      </c>
      <c r="E11" s="35"/>
      <c r="F11" s="36">
        <v>8125835657</v>
      </c>
      <c r="G11" s="35"/>
      <c r="H11" s="36">
        <v>8201170000</v>
      </c>
      <c r="I11" s="35"/>
      <c r="J11" s="36">
        <v>26783352</v>
      </c>
      <c r="L11" s="42">
        <v>0</v>
      </c>
    </row>
    <row r="12" spans="1:12" ht="21.75" customHeight="1" x14ac:dyDescent="0.2">
      <c r="A12" s="58" t="s">
        <v>161</v>
      </c>
      <c r="B12" s="58"/>
      <c r="D12" s="36">
        <v>362461</v>
      </c>
      <c r="E12" s="35"/>
      <c r="F12" s="36">
        <v>0</v>
      </c>
      <c r="G12" s="35"/>
      <c r="H12" s="36">
        <v>0</v>
      </c>
      <c r="I12" s="35"/>
      <c r="J12" s="36">
        <v>362461</v>
      </c>
      <c r="L12" s="42">
        <v>0</v>
      </c>
    </row>
    <row r="13" spans="1:12" ht="21.75" customHeight="1" x14ac:dyDescent="0.2">
      <c r="A13" s="58" t="s">
        <v>157</v>
      </c>
      <c r="B13" s="58"/>
      <c r="D13" s="36">
        <v>543683184</v>
      </c>
      <c r="E13" s="35"/>
      <c r="F13" s="36">
        <v>852490086301</v>
      </c>
      <c r="G13" s="35"/>
      <c r="H13" s="36">
        <v>852752676877</v>
      </c>
      <c r="I13" s="35"/>
      <c r="J13" s="36">
        <v>281092608</v>
      </c>
      <c r="L13" s="42">
        <v>0</v>
      </c>
    </row>
    <row r="14" spans="1:12" ht="21.75" customHeight="1" x14ac:dyDescent="0.2">
      <c r="A14" s="58" t="s">
        <v>158</v>
      </c>
      <c r="B14" s="58"/>
      <c r="D14" s="36">
        <v>52656033616</v>
      </c>
      <c r="E14" s="35"/>
      <c r="F14" s="36">
        <v>173900473163</v>
      </c>
      <c r="G14" s="35"/>
      <c r="H14" s="36">
        <v>214503075000</v>
      </c>
      <c r="I14" s="35"/>
      <c r="J14" s="36">
        <v>12053431779</v>
      </c>
      <c r="L14" s="42">
        <v>2E-3</v>
      </c>
    </row>
    <row r="15" spans="1:12" ht="21.75" customHeight="1" thickBot="1" x14ac:dyDescent="0.25">
      <c r="A15" s="57" t="s">
        <v>77</v>
      </c>
      <c r="B15" s="57"/>
      <c r="D15" s="37">
        <f>SUM(D9:D14)</f>
        <v>53310905843</v>
      </c>
      <c r="E15" s="35"/>
      <c r="F15" s="37">
        <f>SUM(F9:F14)</f>
        <v>1062871655415</v>
      </c>
      <c r="G15" s="35"/>
      <c r="H15" s="37">
        <f>SUM(H9:H14)</f>
        <v>1103800534877</v>
      </c>
      <c r="I15" s="35"/>
      <c r="J15" s="37">
        <f>SUM(J9:J14)</f>
        <v>12382026381</v>
      </c>
      <c r="L15" s="37">
        <f>SUM(L9:L14)</f>
        <v>2E-3</v>
      </c>
    </row>
  </sheetData>
  <autoFilter ref="A8:L15" xr:uid="{00000000-0001-0000-0600-000000000000}">
    <filterColumn colId="0" showButton="0"/>
  </autoFilter>
  <mergeCells count="13">
    <mergeCell ref="A8:B8"/>
    <mergeCell ref="A1:L1"/>
    <mergeCell ref="A2:L2"/>
    <mergeCell ref="A3:L3"/>
    <mergeCell ref="B5:L5"/>
    <mergeCell ref="F6:H6"/>
    <mergeCell ref="A15:B15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4"/>
  <sheetViews>
    <sheetView rightToLeft="1" view="pageBreakPreview" zoomScaleNormal="100" zoomScaleSheetLayoutView="100" workbookViewId="0">
      <selection activeCell="F8" sqref="F8"/>
    </sheetView>
  </sheetViews>
  <sheetFormatPr defaultRowHeight="12.75" x14ac:dyDescent="0.2"/>
  <cols>
    <col min="1" max="1" width="2.5703125" customWidth="1"/>
    <col min="2" max="2" width="48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.75" customHeight="1" x14ac:dyDescent="0.2">
      <c r="A2" s="52" t="s">
        <v>86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14.45" customHeight="1" x14ac:dyDescent="0.2"/>
    <row r="5" spans="1:10" ht="29.1" customHeight="1" x14ac:dyDescent="0.2">
      <c r="A5" s="1" t="s">
        <v>87</v>
      </c>
      <c r="B5" s="53" t="s">
        <v>88</v>
      </c>
      <c r="C5" s="53"/>
      <c r="D5" s="53"/>
      <c r="E5" s="53"/>
      <c r="F5" s="53"/>
      <c r="G5" s="53"/>
      <c r="H5" s="53"/>
      <c r="I5" s="53"/>
      <c r="J5" s="53"/>
    </row>
    <row r="6" spans="1:10" ht="14.45" customHeight="1" x14ac:dyDescent="0.2"/>
    <row r="7" spans="1:10" ht="14.45" customHeight="1" x14ac:dyDescent="0.2">
      <c r="A7" s="54" t="s">
        <v>89</v>
      </c>
      <c r="B7" s="54"/>
      <c r="D7" s="2" t="s">
        <v>90</v>
      </c>
      <c r="F7" s="2" t="s">
        <v>83</v>
      </c>
      <c r="H7" s="2" t="s">
        <v>91</v>
      </c>
      <c r="J7" s="2" t="s">
        <v>92</v>
      </c>
    </row>
    <row r="8" spans="1:10" ht="21.75" customHeight="1" x14ac:dyDescent="0.2">
      <c r="A8" s="61" t="s">
        <v>93</v>
      </c>
      <c r="B8" s="61"/>
      <c r="D8" s="5" t="s">
        <v>94</v>
      </c>
      <c r="F8" s="6">
        <f>'درآمد سرمایه گذاری در سهام'!U67</f>
        <v>636475720493</v>
      </c>
      <c r="H8" s="44">
        <f>F8/645568474683</f>
        <v>0.98591512047662344</v>
      </c>
      <c r="J8" s="44">
        <f>F8/6110243280179</f>
        <v>0.10416536483214371</v>
      </c>
    </row>
    <row r="9" spans="1:10" ht="21.75" customHeight="1" x14ac:dyDescent="0.2">
      <c r="A9" s="58" t="s">
        <v>95</v>
      </c>
      <c r="B9" s="58"/>
      <c r="D9" s="8" t="s">
        <v>96</v>
      </c>
      <c r="F9" s="9">
        <v>0</v>
      </c>
      <c r="H9" s="45">
        <f>F9/645568474683</f>
        <v>0</v>
      </c>
      <c r="J9" s="45">
        <f t="shared" ref="J9:J12" si="0">F9/6110243280179</f>
        <v>0</v>
      </c>
    </row>
    <row r="10" spans="1:10" ht="21.75" customHeight="1" x14ac:dyDescent="0.2">
      <c r="A10" s="58" t="s">
        <v>97</v>
      </c>
      <c r="B10" s="58"/>
      <c r="D10" s="8" t="s">
        <v>98</v>
      </c>
      <c r="F10" s="9">
        <v>0</v>
      </c>
      <c r="H10" s="45">
        <f t="shared" ref="H10:H12" si="1">F10/645568474683</f>
        <v>0</v>
      </c>
      <c r="J10" s="45">
        <f t="shared" si="0"/>
        <v>0</v>
      </c>
    </row>
    <row r="11" spans="1:10" ht="21.75" customHeight="1" x14ac:dyDescent="0.2">
      <c r="A11" s="58" t="s">
        <v>99</v>
      </c>
      <c r="B11" s="58"/>
      <c r="D11" s="8" t="s">
        <v>100</v>
      </c>
      <c r="F11" s="9">
        <f>'درآمد سپرده بانکی (2)'!H13</f>
        <v>750250881</v>
      </c>
      <c r="H11" s="45">
        <f t="shared" si="1"/>
        <v>1.1621553877276974E-3</v>
      </c>
      <c r="J11" s="45">
        <f t="shared" si="0"/>
        <v>1.2278576262809971E-4</v>
      </c>
    </row>
    <row r="12" spans="1:10" ht="21.75" customHeight="1" x14ac:dyDescent="0.2">
      <c r="A12" s="59" t="s">
        <v>101</v>
      </c>
      <c r="B12" s="59"/>
      <c r="D12" s="11" t="s">
        <v>102</v>
      </c>
      <c r="F12" s="13">
        <f>'سایر درآمدها'!F11</f>
        <v>4288599270</v>
      </c>
      <c r="H12" s="45">
        <f t="shared" si="1"/>
        <v>6.6431361477275888E-3</v>
      </c>
      <c r="J12" s="45">
        <f t="shared" si="0"/>
        <v>7.0187046134673138E-4</v>
      </c>
    </row>
    <row r="13" spans="1:10" ht="21.75" customHeight="1" thickBot="1" x14ac:dyDescent="0.25">
      <c r="A13" s="57" t="s">
        <v>77</v>
      </c>
      <c r="B13" s="57"/>
      <c r="D13" s="16"/>
      <c r="F13" s="16">
        <f>SUM(F8:F12)</f>
        <v>641514570644</v>
      </c>
      <c r="H13" s="47">
        <f>SUM(H8:H12)</f>
        <v>0.99372041201207872</v>
      </c>
      <c r="J13" s="46">
        <f>SUM(J8:J12)</f>
        <v>0.10499002105611854</v>
      </c>
    </row>
    <row r="14" spans="1:10" ht="13.5" thickTop="1" x14ac:dyDescent="0.2"/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3"/>
  <sheetViews>
    <sheetView rightToLeft="1" view="pageBreakPreview" topLeftCell="A50" zoomScaleNormal="100" zoomScaleSheetLayoutView="100" workbookViewId="0">
      <selection activeCell="L72" sqref="L72"/>
    </sheetView>
  </sheetViews>
  <sheetFormatPr defaultRowHeight="12.75" x14ac:dyDescent="0.2"/>
  <cols>
    <col min="1" max="1" width="6.140625" bestFit="1" customWidth="1"/>
    <col min="2" max="2" width="24.570312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6.140625" bestFit="1" customWidth="1"/>
    <col min="18" max="18" width="1.28515625" customWidth="1"/>
    <col min="19" max="19" width="14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21.75" customHeight="1" x14ac:dyDescent="0.2">
      <c r="A2" s="52" t="s">
        <v>86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4.45" customHeight="1" x14ac:dyDescent="0.2"/>
    <row r="5" spans="1:23" ht="14.45" customHeight="1" x14ac:dyDescent="0.2">
      <c r="A5" s="1" t="s">
        <v>103</v>
      </c>
      <c r="B5" s="53" t="s">
        <v>104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4.45" customHeight="1" x14ac:dyDescent="0.2">
      <c r="D6" s="54" t="s">
        <v>105</v>
      </c>
      <c r="E6" s="54"/>
      <c r="F6" s="54"/>
      <c r="G6" s="54"/>
      <c r="H6" s="54"/>
      <c r="I6" s="54"/>
      <c r="J6" s="54"/>
      <c r="K6" s="54"/>
      <c r="L6" s="54"/>
      <c r="N6" s="54" t="s">
        <v>106</v>
      </c>
      <c r="O6" s="54"/>
      <c r="P6" s="54"/>
      <c r="Q6" s="54"/>
      <c r="R6" s="54"/>
      <c r="S6" s="54"/>
      <c r="T6" s="54"/>
      <c r="U6" s="54"/>
      <c r="V6" s="54"/>
      <c r="W6" s="54"/>
    </row>
    <row r="7" spans="1:23" ht="14.45" customHeight="1" x14ac:dyDescent="0.2">
      <c r="D7" s="3"/>
      <c r="E7" s="3"/>
      <c r="F7" s="3"/>
      <c r="G7" s="3"/>
      <c r="H7" s="3"/>
      <c r="I7" s="3"/>
      <c r="J7" s="60" t="s">
        <v>77</v>
      </c>
      <c r="K7" s="60"/>
      <c r="L7" s="60"/>
      <c r="N7" s="3"/>
      <c r="O7" s="3"/>
      <c r="P7" s="3"/>
      <c r="Q7" s="3"/>
      <c r="R7" s="3"/>
      <c r="S7" s="3"/>
      <c r="T7" s="3"/>
      <c r="U7" s="60" t="s">
        <v>77</v>
      </c>
      <c r="V7" s="60"/>
      <c r="W7" s="60"/>
    </row>
    <row r="8" spans="1:23" ht="14.45" customHeight="1" x14ac:dyDescent="0.2">
      <c r="A8" s="54" t="s">
        <v>107</v>
      </c>
      <c r="B8" s="54"/>
      <c r="D8" s="2" t="s">
        <v>108</v>
      </c>
      <c r="F8" s="2" t="s">
        <v>109</v>
      </c>
      <c r="H8" s="2" t="s">
        <v>110</v>
      </c>
      <c r="J8" s="4" t="s">
        <v>83</v>
      </c>
      <c r="K8" s="3"/>
      <c r="L8" s="4" t="s">
        <v>91</v>
      </c>
      <c r="N8" s="2" t="s">
        <v>108</v>
      </c>
      <c r="P8" s="54" t="s">
        <v>109</v>
      </c>
      <c r="Q8" s="54"/>
      <c r="S8" s="2" t="s">
        <v>110</v>
      </c>
      <c r="U8" s="4" t="s">
        <v>83</v>
      </c>
      <c r="V8" s="3"/>
      <c r="W8" s="4" t="s">
        <v>91</v>
      </c>
    </row>
    <row r="9" spans="1:23" ht="21.75" customHeight="1" x14ac:dyDescent="0.2">
      <c r="A9" s="61" t="s">
        <v>35</v>
      </c>
      <c r="B9" s="61"/>
      <c r="D9" s="6">
        <v>0</v>
      </c>
      <c r="F9" s="6">
        <v>-5460432277</v>
      </c>
      <c r="H9" s="6">
        <v>3208113250</v>
      </c>
      <c r="J9" s="6">
        <v>-2252319027</v>
      </c>
      <c r="L9" s="7">
        <v>-0.35</v>
      </c>
      <c r="N9" s="6">
        <v>0</v>
      </c>
      <c r="P9" s="51">
        <v>-5460432277</v>
      </c>
      <c r="Q9" s="51"/>
      <c r="S9" s="6">
        <v>3208113250</v>
      </c>
      <c r="U9" s="6">
        <v>-2252319027</v>
      </c>
      <c r="W9" s="7">
        <v>-0.35</v>
      </c>
    </row>
    <row r="10" spans="1:23" ht="21.75" customHeight="1" x14ac:dyDescent="0.2">
      <c r="A10" s="58" t="s">
        <v>44</v>
      </c>
      <c r="B10" s="58"/>
      <c r="D10" s="9">
        <v>0</v>
      </c>
      <c r="F10" s="9">
        <v>-4170014679</v>
      </c>
      <c r="H10" s="9">
        <v>18853147</v>
      </c>
      <c r="J10" s="9">
        <v>-4151161532</v>
      </c>
      <c r="L10" s="10">
        <v>-0.64</v>
      </c>
      <c r="N10" s="9">
        <v>0</v>
      </c>
      <c r="P10" s="48">
        <v>-4170014679</v>
      </c>
      <c r="Q10" s="48"/>
      <c r="S10" s="9">
        <v>18853147</v>
      </c>
      <c r="U10" s="9">
        <v>-4151161532</v>
      </c>
      <c r="W10" s="10">
        <v>-0.64</v>
      </c>
    </row>
    <row r="11" spans="1:23" ht="21.75" customHeight="1" x14ac:dyDescent="0.2">
      <c r="A11" s="58" t="s">
        <v>68</v>
      </c>
      <c r="B11" s="58"/>
      <c r="D11" s="9">
        <v>0</v>
      </c>
      <c r="F11" s="9">
        <v>479266360</v>
      </c>
      <c r="H11" s="9">
        <v>-1081574066</v>
      </c>
      <c r="J11" s="9">
        <v>-602307706</v>
      </c>
      <c r="L11" s="10">
        <v>-0.09</v>
      </c>
      <c r="N11" s="9">
        <v>0</v>
      </c>
      <c r="P11" s="48">
        <v>479266360</v>
      </c>
      <c r="Q11" s="48"/>
      <c r="S11" s="9">
        <v>-1081574066</v>
      </c>
      <c r="U11" s="9">
        <v>-602307706</v>
      </c>
      <c r="W11" s="10">
        <v>-0.09</v>
      </c>
    </row>
    <row r="12" spans="1:23" ht="21.75" customHeight="1" x14ac:dyDescent="0.2">
      <c r="A12" s="58" t="s">
        <v>23</v>
      </c>
      <c r="B12" s="58"/>
      <c r="D12" s="9">
        <v>0</v>
      </c>
      <c r="F12" s="9">
        <v>0</v>
      </c>
      <c r="H12" s="9">
        <v>1046797495</v>
      </c>
      <c r="J12" s="9">
        <v>1046797495</v>
      </c>
      <c r="L12" s="10">
        <v>0.16</v>
      </c>
      <c r="N12" s="9">
        <v>0</v>
      </c>
      <c r="P12" s="48">
        <v>0</v>
      </c>
      <c r="Q12" s="48"/>
      <c r="S12" s="9">
        <v>1046797495</v>
      </c>
      <c r="U12" s="9">
        <v>1046797495</v>
      </c>
      <c r="W12" s="10">
        <v>0.16</v>
      </c>
    </row>
    <row r="13" spans="1:23" ht="21.75" customHeight="1" x14ac:dyDescent="0.2">
      <c r="A13" s="58" t="s">
        <v>39</v>
      </c>
      <c r="B13" s="58"/>
      <c r="D13" s="9">
        <v>0</v>
      </c>
      <c r="F13" s="9">
        <v>3961880416</v>
      </c>
      <c r="H13" s="9">
        <v>10355763194</v>
      </c>
      <c r="J13" s="9">
        <v>14317643610</v>
      </c>
      <c r="L13" s="10">
        <v>2.2200000000000002</v>
      </c>
      <c r="N13" s="9">
        <v>0</v>
      </c>
      <c r="P13" s="48">
        <v>3961880416</v>
      </c>
      <c r="Q13" s="48"/>
      <c r="S13" s="9">
        <v>10355763194</v>
      </c>
      <c r="U13" s="9">
        <v>14317643610</v>
      </c>
      <c r="W13" s="10">
        <v>2.2200000000000002</v>
      </c>
    </row>
    <row r="14" spans="1:23" ht="21.75" customHeight="1" x14ac:dyDescent="0.2">
      <c r="A14" s="58" t="s">
        <v>31</v>
      </c>
      <c r="B14" s="58"/>
      <c r="D14" s="9">
        <v>0</v>
      </c>
      <c r="F14" s="9">
        <v>0</v>
      </c>
      <c r="H14" s="9">
        <v>-768325668</v>
      </c>
      <c r="J14" s="9">
        <v>-768325668</v>
      </c>
      <c r="L14" s="10">
        <v>-0.12</v>
      </c>
      <c r="N14" s="9">
        <v>0</v>
      </c>
      <c r="P14" s="48">
        <v>0</v>
      </c>
      <c r="Q14" s="48"/>
      <c r="S14" s="9">
        <v>-768325668</v>
      </c>
      <c r="U14" s="9">
        <v>-768325668</v>
      </c>
      <c r="W14" s="10">
        <v>-0.12</v>
      </c>
    </row>
    <row r="15" spans="1:23" ht="21.75" customHeight="1" x14ac:dyDescent="0.2">
      <c r="A15" s="58" t="s">
        <v>70</v>
      </c>
      <c r="B15" s="58"/>
      <c r="D15" s="9">
        <v>0</v>
      </c>
      <c r="F15" s="9">
        <v>0</v>
      </c>
      <c r="H15" s="9">
        <v>-20802468</v>
      </c>
      <c r="J15" s="9">
        <v>-20802468</v>
      </c>
      <c r="L15" s="10">
        <v>0</v>
      </c>
      <c r="N15" s="9">
        <v>0</v>
      </c>
      <c r="P15" s="48">
        <v>0</v>
      </c>
      <c r="Q15" s="48"/>
      <c r="S15" s="9">
        <v>-20802468</v>
      </c>
      <c r="U15" s="9">
        <v>-20802468</v>
      </c>
      <c r="W15" s="10">
        <v>0</v>
      </c>
    </row>
    <row r="16" spans="1:23" ht="21.75" customHeight="1" x14ac:dyDescent="0.2">
      <c r="A16" s="58" t="s">
        <v>64</v>
      </c>
      <c r="B16" s="58"/>
      <c r="D16" s="9">
        <v>0</v>
      </c>
      <c r="F16" s="9">
        <v>0</v>
      </c>
      <c r="H16" s="9">
        <v>13566746126</v>
      </c>
      <c r="J16" s="9">
        <v>13566746126</v>
      </c>
      <c r="L16" s="10">
        <v>2.1</v>
      </c>
      <c r="N16" s="9">
        <v>0</v>
      </c>
      <c r="P16" s="48">
        <v>0</v>
      </c>
      <c r="Q16" s="48"/>
      <c r="S16" s="9">
        <v>13566746126</v>
      </c>
      <c r="U16" s="9">
        <v>13566746126</v>
      </c>
      <c r="W16" s="10">
        <v>2.1</v>
      </c>
    </row>
    <row r="17" spans="1:23" ht="21.75" customHeight="1" x14ac:dyDescent="0.2">
      <c r="A17" s="58" t="s">
        <v>75</v>
      </c>
      <c r="B17" s="58"/>
      <c r="D17" s="9">
        <v>0</v>
      </c>
      <c r="F17" s="9">
        <v>1228679803</v>
      </c>
      <c r="H17" s="9">
        <v>2257919586</v>
      </c>
      <c r="J17" s="9">
        <v>3486599389</v>
      </c>
      <c r="L17" s="10">
        <v>0.54</v>
      </c>
      <c r="N17" s="9">
        <v>0</v>
      </c>
      <c r="P17" s="48">
        <v>1228679803</v>
      </c>
      <c r="Q17" s="48"/>
      <c r="S17" s="9">
        <v>2257919586</v>
      </c>
      <c r="U17" s="9">
        <v>3486599389</v>
      </c>
      <c r="W17" s="10">
        <v>0.54</v>
      </c>
    </row>
    <row r="18" spans="1:23" ht="21.75" customHeight="1" x14ac:dyDescent="0.2">
      <c r="A18" s="58" t="s">
        <v>60</v>
      </c>
      <c r="B18" s="58"/>
      <c r="D18" s="9">
        <v>3230729763</v>
      </c>
      <c r="F18" s="9">
        <v>8942554220</v>
      </c>
      <c r="H18" s="9">
        <v>0</v>
      </c>
      <c r="J18" s="9">
        <v>12173283983</v>
      </c>
      <c r="L18" s="10">
        <v>1.89</v>
      </c>
      <c r="N18" s="9">
        <v>3425458680</v>
      </c>
      <c r="P18" s="48">
        <v>8942554220</v>
      </c>
      <c r="Q18" s="48"/>
      <c r="S18" s="9">
        <v>0</v>
      </c>
      <c r="U18" s="9">
        <v>12173283983</v>
      </c>
      <c r="W18" s="10">
        <v>1.89</v>
      </c>
    </row>
    <row r="19" spans="1:23" ht="21.75" customHeight="1" x14ac:dyDescent="0.2">
      <c r="A19" s="58" t="s">
        <v>61</v>
      </c>
      <c r="B19" s="58"/>
      <c r="D19" s="9">
        <v>1781694915</v>
      </c>
      <c r="F19" s="9">
        <v>8483908500</v>
      </c>
      <c r="H19" s="9">
        <v>0</v>
      </c>
      <c r="J19" s="9">
        <v>10265603415</v>
      </c>
      <c r="L19" s="10">
        <v>1.59</v>
      </c>
      <c r="N19" s="9">
        <v>1800000000</v>
      </c>
      <c r="P19" s="48">
        <v>8483908500</v>
      </c>
      <c r="Q19" s="48"/>
      <c r="S19" s="9">
        <v>0</v>
      </c>
      <c r="U19" s="9">
        <v>10265603415</v>
      </c>
      <c r="W19" s="10">
        <v>1.59</v>
      </c>
    </row>
    <row r="20" spans="1:23" ht="21.75" customHeight="1" x14ac:dyDescent="0.2">
      <c r="A20" s="58" t="s">
        <v>48</v>
      </c>
      <c r="B20" s="58"/>
      <c r="D20" s="9">
        <v>11007792746</v>
      </c>
      <c r="F20" s="9">
        <v>-23147112686</v>
      </c>
      <c r="H20" s="9">
        <v>0</v>
      </c>
      <c r="J20" s="9">
        <v>-12139319940</v>
      </c>
      <c r="L20" s="10">
        <v>-1.88</v>
      </c>
      <c r="N20" s="9">
        <v>11912542835</v>
      </c>
      <c r="P20" s="48">
        <v>-23147112686</v>
      </c>
      <c r="Q20" s="48"/>
      <c r="S20" s="9">
        <v>0</v>
      </c>
      <c r="U20" s="9">
        <v>-12139319940</v>
      </c>
      <c r="W20" s="10">
        <v>-1.88</v>
      </c>
    </row>
    <row r="21" spans="1:23" ht="21.75" customHeight="1" x14ac:dyDescent="0.2">
      <c r="A21" s="58" t="s">
        <v>49</v>
      </c>
      <c r="B21" s="58"/>
      <c r="D21" s="9">
        <v>1293647358</v>
      </c>
      <c r="F21" s="9">
        <v>36804073748</v>
      </c>
      <c r="H21" s="9">
        <v>0</v>
      </c>
      <c r="J21" s="9">
        <v>38097721106</v>
      </c>
      <c r="L21" s="10">
        <v>5.9</v>
      </c>
      <c r="N21" s="9">
        <v>1392000000</v>
      </c>
      <c r="P21" s="48">
        <v>36804073748</v>
      </c>
      <c r="Q21" s="48"/>
      <c r="S21" s="9">
        <v>0</v>
      </c>
      <c r="U21" s="9">
        <v>38097721106</v>
      </c>
      <c r="W21" s="10">
        <v>5.9</v>
      </c>
    </row>
    <row r="22" spans="1:23" ht="21.75" customHeight="1" x14ac:dyDescent="0.2">
      <c r="A22" s="58" t="s">
        <v>24</v>
      </c>
      <c r="B22" s="58"/>
      <c r="D22" s="9">
        <v>214705882</v>
      </c>
      <c r="F22" s="9">
        <v>-9503465925</v>
      </c>
      <c r="H22" s="9">
        <v>0</v>
      </c>
      <c r="J22" s="9">
        <v>-9288760043</v>
      </c>
      <c r="L22" s="10">
        <v>-1.44</v>
      </c>
      <c r="N22" s="9">
        <v>225000000</v>
      </c>
      <c r="P22" s="48">
        <v>-9503465925</v>
      </c>
      <c r="Q22" s="48"/>
      <c r="S22" s="9">
        <v>0</v>
      </c>
      <c r="U22" s="9">
        <v>-9288760043</v>
      </c>
      <c r="W22" s="10">
        <v>-1.44</v>
      </c>
    </row>
    <row r="23" spans="1:23" ht="21.75" customHeight="1" x14ac:dyDescent="0.2">
      <c r="A23" s="58" t="s">
        <v>72</v>
      </c>
      <c r="B23" s="58"/>
      <c r="D23" s="9">
        <v>179435863</v>
      </c>
      <c r="F23" s="9">
        <v>125302032</v>
      </c>
      <c r="H23" s="9">
        <v>0</v>
      </c>
      <c r="J23" s="9">
        <v>304737895</v>
      </c>
      <c r="L23" s="10">
        <v>0.05</v>
      </c>
      <c r="N23" s="9">
        <v>183000000</v>
      </c>
      <c r="P23" s="48">
        <v>125302032</v>
      </c>
      <c r="Q23" s="48"/>
      <c r="S23" s="9">
        <v>0</v>
      </c>
      <c r="U23" s="9">
        <v>304737895</v>
      </c>
      <c r="W23" s="10">
        <v>0.05</v>
      </c>
    </row>
    <row r="24" spans="1:23" ht="21.75" customHeight="1" x14ac:dyDescent="0.2">
      <c r="A24" s="58" t="s">
        <v>46</v>
      </c>
      <c r="B24" s="58"/>
      <c r="D24" s="9">
        <v>0</v>
      </c>
      <c r="F24" s="9">
        <v>33184568553</v>
      </c>
      <c r="H24" s="9">
        <v>0</v>
      </c>
      <c r="J24" s="9">
        <v>33184568553</v>
      </c>
      <c r="L24" s="10">
        <v>5.14</v>
      </c>
      <c r="N24" s="9">
        <v>0</v>
      </c>
      <c r="P24" s="48">
        <v>33184568553</v>
      </c>
      <c r="Q24" s="48"/>
      <c r="S24" s="9">
        <v>0</v>
      </c>
      <c r="U24" s="9">
        <v>33184568553</v>
      </c>
      <c r="W24" s="10">
        <v>5.14</v>
      </c>
    </row>
    <row r="25" spans="1:23" ht="21.75" customHeight="1" x14ac:dyDescent="0.2">
      <c r="A25" s="58" t="s">
        <v>28</v>
      </c>
      <c r="B25" s="58"/>
      <c r="D25" s="9">
        <v>0</v>
      </c>
      <c r="F25" s="9">
        <v>-3284331480</v>
      </c>
      <c r="H25" s="9">
        <v>0</v>
      </c>
      <c r="J25" s="9">
        <v>-3284331480</v>
      </c>
      <c r="L25" s="10">
        <v>-0.51</v>
      </c>
      <c r="N25" s="9">
        <v>0</v>
      </c>
      <c r="P25" s="48">
        <v>-3284331480</v>
      </c>
      <c r="Q25" s="48"/>
      <c r="S25" s="9">
        <v>0</v>
      </c>
      <c r="U25" s="9">
        <v>-3284331480</v>
      </c>
      <c r="W25" s="10">
        <v>-0.51</v>
      </c>
    </row>
    <row r="26" spans="1:23" ht="21.75" customHeight="1" x14ac:dyDescent="0.2">
      <c r="A26" s="58" t="s">
        <v>55</v>
      </c>
      <c r="B26" s="58"/>
      <c r="D26" s="9">
        <v>0</v>
      </c>
      <c r="F26" s="9">
        <v>2129411419</v>
      </c>
      <c r="H26" s="9">
        <v>0</v>
      </c>
      <c r="J26" s="9">
        <v>2129411419</v>
      </c>
      <c r="L26" s="10">
        <v>0.33</v>
      </c>
      <c r="N26" s="9">
        <v>0</v>
      </c>
      <c r="P26" s="48">
        <v>2129411419</v>
      </c>
      <c r="Q26" s="48"/>
      <c r="S26" s="9">
        <v>0</v>
      </c>
      <c r="U26" s="9">
        <v>2129411419</v>
      </c>
      <c r="W26" s="10">
        <v>0.33</v>
      </c>
    </row>
    <row r="27" spans="1:23" ht="21.75" customHeight="1" x14ac:dyDescent="0.2">
      <c r="A27" s="58" t="s">
        <v>67</v>
      </c>
      <c r="B27" s="58"/>
      <c r="D27" s="9">
        <v>0</v>
      </c>
      <c r="F27" s="9">
        <v>154995364263</v>
      </c>
      <c r="H27" s="9">
        <v>0</v>
      </c>
      <c r="J27" s="9">
        <v>154995364263</v>
      </c>
      <c r="L27" s="10">
        <v>24.01</v>
      </c>
      <c r="N27" s="9">
        <v>0</v>
      </c>
      <c r="P27" s="48">
        <v>154995364263</v>
      </c>
      <c r="Q27" s="48"/>
      <c r="S27" s="9">
        <v>0</v>
      </c>
      <c r="U27" s="9">
        <v>154995364263</v>
      </c>
      <c r="W27" s="10">
        <v>24.01</v>
      </c>
    </row>
    <row r="28" spans="1:23" ht="21.75" customHeight="1" x14ac:dyDescent="0.2">
      <c r="A28" s="58" t="s">
        <v>69</v>
      </c>
      <c r="B28" s="58"/>
      <c r="D28" s="9">
        <v>0</v>
      </c>
      <c r="F28" s="9">
        <v>-9221102238</v>
      </c>
      <c r="H28" s="9">
        <v>0</v>
      </c>
      <c r="J28" s="9">
        <v>-9221102238</v>
      </c>
      <c r="L28" s="10">
        <v>-1.43</v>
      </c>
      <c r="N28" s="9">
        <v>0</v>
      </c>
      <c r="P28" s="48">
        <v>-9221102238</v>
      </c>
      <c r="Q28" s="48"/>
      <c r="S28" s="9">
        <v>0</v>
      </c>
      <c r="U28" s="9">
        <v>-9221102238</v>
      </c>
      <c r="W28" s="10">
        <v>-1.43</v>
      </c>
    </row>
    <row r="29" spans="1:23" ht="21.75" customHeight="1" x14ac:dyDescent="0.2">
      <c r="A29" s="58" t="s">
        <v>56</v>
      </c>
      <c r="B29" s="58"/>
      <c r="D29" s="9">
        <v>0</v>
      </c>
      <c r="F29" s="9">
        <v>7242188738</v>
      </c>
      <c r="H29" s="9">
        <v>0</v>
      </c>
      <c r="J29" s="9">
        <v>7242188738</v>
      </c>
      <c r="L29" s="10">
        <v>1.1200000000000001</v>
      </c>
      <c r="N29" s="9">
        <v>0</v>
      </c>
      <c r="P29" s="48">
        <v>7242188738</v>
      </c>
      <c r="Q29" s="48"/>
      <c r="S29" s="9">
        <v>0</v>
      </c>
      <c r="U29" s="9">
        <v>7242188738</v>
      </c>
      <c r="W29" s="10">
        <v>1.1200000000000001</v>
      </c>
    </row>
    <row r="30" spans="1:23" ht="21.75" customHeight="1" x14ac:dyDescent="0.2">
      <c r="A30" s="58" t="s">
        <v>54</v>
      </c>
      <c r="B30" s="58"/>
      <c r="D30" s="9">
        <v>0</v>
      </c>
      <c r="F30" s="9">
        <v>8784767393</v>
      </c>
      <c r="H30" s="9">
        <v>0</v>
      </c>
      <c r="J30" s="9">
        <v>8784767393</v>
      </c>
      <c r="L30" s="10">
        <v>1.36</v>
      </c>
      <c r="N30" s="9">
        <v>0</v>
      </c>
      <c r="P30" s="48">
        <v>8784767393</v>
      </c>
      <c r="Q30" s="48"/>
      <c r="S30" s="9">
        <v>0</v>
      </c>
      <c r="U30" s="9">
        <v>8784767393</v>
      </c>
      <c r="W30" s="10">
        <v>1.36</v>
      </c>
    </row>
    <row r="31" spans="1:23" ht="21.75" customHeight="1" x14ac:dyDescent="0.2">
      <c r="A31" s="58" t="s">
        <v>42</v>
      </c>
      <c r="B31" s="58"/>
      <c r="D31" s="9">
        <v>0</v>
      </c>
      <c r="F31" s="9">
        <v>-5744139869</v>
      </c>
      <c r="H31" s="9">
        <v>0</v>
      </c>
      <c r="J31" s="9">
        <v>-5744139869</v>
      </c>
      <c r="L31" s="10">
        <v>-0.89</v>
      </c>
      <c r="N31" s="9">
        <v>0</v>
      </c>
      <c r="P31" s="48">
        <v>-5744139869</v>
      </c>
      <c r="Q31" s="48"/>
      <c r="S31" s="9">
        <v>0</v>
      </c>
      <c r="U31" s="9">
        <v>-5744139869</v>
      </c>
      <c r="W31" s="10">
        <v>-0.89</v>
      </c>
    </row>
    <row r="32" spans="1:23" ht="21.75" customHeight="1" x14ac:dyDescent="0.2">
      <c r="A32" s="58" t="s">
        <v>27</v>
      </c>
      <c r="B32" s="58"/>
      <c r="D32" s="9">
        <v>0</v>
      </c>
      <c r="F32" s="9">
        <v>8930430000</v>
      </c>
      <c r="H32" s="9">
        <v>0</v>
      </c>
      <c r="J32" s="9">
        <v>8930430000</v>
      </c>
      <c r="L32" s="10">
        <v>1.38</v>
      </c>
      <c r="N32" s="9">
        <v>0</v>
      </c>
      <c r="P32" s="48">
        <v>8930430000</v>
      </c>
      <c r="Q32" s="48"/>
      <c r="S32" s="9">
        <v>0</v>
      </c>
      <c r="U32" s="9">
        <v>8930430000</v>
      </c>
      <c r="W32" s="10">
        <v>1.38</v>
      </c>
    </row>
    <row r="33" spans="1:23" ht="21.75" customHeight="1" x14ac:dyDescent="0.2">
      <c r="A33" s="58" t="s">
        <v>20</v>
      </c>
      <c r="B33" s="58"/>
      <c r="D33" s="9">
        <v>0</v>
      </c>
      <c r="F33" s="9">
        <v>8726197178</v>
      </c>
      <c r="H33" s="9">
        <v>0</v>
      </c>
      <c r="J33" s="9">
        <v>8726197178</v>
      </c>
      <c r="L33" s="10">
        <v>1.35</v>
      </c>
      <c r="N33" s="9">
        <v>0</v>
      </c>
      <c r="P33" s="48">
        <v>8726197178</v>
      </c>
      <c r="Q33" s="48"/>
      <c r="S33" s="9">
        <v>0</v>
      </c>
      <c r="U33" s="9">
        <v>8726197178</v>
      </c>
      <c r="W33" s="10">
        <v>1.35</v>
      </c>
    </row>
    <row r="34" spans="1:23" ht="21.75" customHeight="1" x14ac:dyDescent="0.2">
      <c r="A34" s="58" t="s">
        <v>45</v>
      </c>
      <c r="B34" s="58"/>
      <c r="D34" s="9">
        <v>0</v>
      </c>
      <c r="F34" s="9">
        <v>-961734527</v>
      </c>
      <c r="H34" s="9">
        <v>0</v>
      </c>
      <c r="J34" s="9">
        <v>-961734527</v>
      </c>
      <c r="L34" s="10">
        <v>-0.15</v>
      </c>
      <c r="N34" s="9">
        <v>0</v>
      </c>
      <c r="P34" s="48">
        <v>-961734527</v>
      </c>
      <c r="Q34" s="48"/>
      <c r="S34" s="9">
        <v>0</v>
      </c>
      <c r="U34" s="9">
        <v>-961734527</v>
      </c>
      <c r="W34" s="10">
        <v>-0.15</v>
      </c>
    </row>
    <row r="35" spans="1:23" ht="21.75" customHeight="1" x14ac:dyDescent="0.2">
      <c r="A35" s="58" t="s">
        <v>22</v>
      </c>
      <c r="B35" s="58"/>
      <c r="D35" s="9">
        <v>0</v>
      </c>
      <c r="F35" s="9">
        <v>3307816513</v>
      </c>
      <c r="H35" s="9">
        <v>0</v>
      </c>
      <c r="J35" s="9">
        <v>3307816513</v>
      </c>
      <c r="L35" s="10">
        <v>0.51</v>
      </c>
      <c r="N35" s="9">
        <v>0</v>
      </c>
      <c r="P35" s="48">
        <v>3307816513</v>
      </c>
      <c r="Q35" s="48"/>
      <c r="S35" s="9">
        <v>0</v>
      </c>
      <c r="U35" s="9">
        <v>3307816513</v>
      </c>
      <c r="W35" s="10">
        <v>0.51</v>
      </c>
    </row>
    <row r="36" spans="1:23" ht="21.75" customHeight="1" x14ac:dyDescent="0.2">
      <c r="A36" s="58" t="s">
        <v>43</v>
      </c>
      <c r="B36" s="58"/>
      <c r="D36" s="9">
        <v>0</v>
      </c>
      <c r="F36" s="9">
        <v>69458899</v>
      </c>
      <c r="H36" s="9">
        <v>0</v>
      </c>
      <c r="J36" s="9">
        <v>69458899</v>
      </c>
      <c r="L36" s="10">
        <v>0.01</v>
      </c>
      <c r="N36" s="9">
        <v>0</v>
      </c>
      <c r="P36" s="48">
        <v>69458899</v>
      </c>
      <c r="Q36" s="48"/>
      <c r="S36" s="9">
        <v>0</v>
      </c>
      <c r="U36" s="9">
        <v>69458899</v>
      </c>
      <c r="W36" s="10">
        <v>0.01</v>
      </c>
    </row>
    <row r="37" spans="1:23" ht="21.75" customHeight="1" x14ac:dyDescent="0.2">
      <c r="A37" s="58" t="s">
        <v>26</v>
      </c>
      <c r="B37" s="58"/>
      <c r="D37" s="9">
        <v>0</v>
      </c>
      <c r="F37" s="9">
        <v>49912746381</v>
      </c>
      <c r="H37" s="9">
        <v>0</v>
      </c>
      <c r="J37" s="9">
        <v>49912746381</v>
      </c>
      <c r="L37" s="10">
        <v>7.73</v>
      </c>
      <c r="N37" s="9">
        <v>0</v>
      </c>
      <c r="P37" s="48">
        <v>49912746381</v>
      </c>
      <c r="Q37" s="48"/>
      <c r="S37" s="9">
        <v>0</v>
      </c>
      <c r="U37" s="9">
        <v>49912746381</v>
      </c>
      <c r="W37" s="10">
        <v>7.73</v>
      </c>
    </row>
    <row r="38" spans="1:23" ht="21.75" customHeight="1" x14ac:dyDescent="0.2">
      <c r="A38" s="58" t="s">
        <v>19</v>
      </c>
      <c r="B38" s="58"/>
      <c r="D38" s="9">
        <v>0</v>
      </c>
      <c r="F38" s="9">
        <v>5609282464</v>
      </c>
      <c r="H38" s="9">
        <v>0</v>
      </c>
      <c r="J38" s="9">
        <v>5609282464</v>
      </c>
      <c r="L38" s="10">
        <v>0.87</v>
      </c>
      <c r="N38" s="9">
        <v>0</v>
      </c>
      <c r="P38" s="48">
        <v>5609282464</v>
      </c>
      <c r="Q38" s="48"/>
      <c r="S38" s="9">
        <v>0</v>
      </c>
      <c r="U38" s="9">
        <v>5609282464</v>
      </c>
      <c r="W38" s="10">
        <v>0.87</v>
      </c>
    </row>
    <row r="39" spans="1:23" ht="21.75" customHeight="1" x14ac:dyDescent="0.2">
      <c r="A39" s="58" t="s">
        <v>47</v>
      </c>
      <c r="B39" s="58"/>
      <c r="D39" s="9">
        <v>0</v>
      </c>
      <c r="F39" s="9">
        <v>21643790148</v>
      </c>
      <c r="H39" s="9">
        <v>0</v>
      </c>
      <c r="J39" s="9">
        <v>21643790148</v>
      </c>
      <c r="L39" s="10">
        <v>3.35</v>
      </c>
      <c r="N39" s="9">
        <v>0</v>
      </c>
      <c r="P39" s="48">
        <v>21643790148</v>
      </c>
      <c r="Q39" s="48"/>
      <c r="S39" s="9">
        <v>0</v>
      </c>
      <c r="U39" s="9">
        <v>21643790148</v>
      </c>
      <c r="W39" s="10">
        <v>3.35</v>
      </c>
    </row>
    <row r="40" spans="1:23" ht="21.75" customHeight="1" x14ac:dyDescent="0.2">
      <c r="A40" s="58" t="s">
        <v>53</v>
      </c>
      <c r="B40" s="58"/>
      <c r="D40" s="9">
        <v>0</v>
      </c>
      <c r="F40" s="9">
        <v>4718243850</v>
      </c>
      <c r="H40" s="9">
        <v>0</v>
      </c>
      <c r="J40" s="9">
        <v>4718243850</v>
      </c>
      <c r="L40" s="10">
        <v>0.73</v>
      </c>
      <c r="N40" s="9">
        <v>0</v>
      </c>
      <c r="P40" s="48">
        <v>4718243850</v>
      </c>
      <c r="Q40" s="48"/>
      <c r="S40" s="9">
        <v>0</v>
      </c>
      <c r="U40" s="9">
        <v>4718243850</v>
      </c>
      <c r="W40" s="10">
        <v>0.73</v>
      </c>
    </row>
    <row r="41" spans="1:23" ht="21.75" customHeight="1" x14ac:dyDescent="0.2">
      <c r="A41" s="58" t="s">
        <v>33</v>
      </c>
      <c r="B41" s="58"/>
      <c r="D41" s="9">
        <v>0</v>
      </c>
      <c r="F41" s="9">
        <v>57041633220</v>
      </c>
      <c r="H41" s="9">
        <v>0</v>
      </c>
      <c r="J41" s="9">
        <v>57041633220</v>
      </c>
      <c r="L41" s="10">
        <v>8.84</v>
      </c>
      <c r="N41" s="9">
        <v>0</v>
      </c>
      <c r="P41" s="48">
        <v>57041633220</v>
      </c>
      <c r="Q41" s="48"/>
      <c r="S41" s="9">
        <v>0</v>
      </c>
      <c r="U41" s="9">
        <v>57041633220</v>
      </c>
      <c r="W41" s="10">
        <v>8.84</v>
      </c>
    </row>
    <row r="42" spans="1:23" ht="21.75" customHeight="1" x14ac:dyDescent="0.2">
      <c r="A42" s="58" t="s">
        <v>38</v>
      </c>
      <c r="B42" s="58"/>
      <c r="D42" s="9">
        <v>0</v>
      </c>
      <c r="F42" s="9">
        <v>2974595759</v>
      </c>
      <c r="H42" s="9">
        <v>0</v>
      </c>
      <c r="J42" s="9">
        <v>2974595759</v>
      </c>
      <c r="L42" s="10">
        <v>0.46</v>
      </c>
      <c r="N42" s="9">
        <v>0</v>
      </c>
      <c r="P42" s="48">
        <v>2974595759</v>
      </c>
      <c r="Q42" s="48"/>
      <c r="S42" s="9">
        <v>0</v>
      </c>
      <c r="U42" s="9">
        <v>2974595759</v>
      </c>
      <c r="W42" s="10">
        <v>0.46</v>
      </c>
    </row>
    <row r="43" spans="1:23" ht="21.75" customHeight="1" x14ac:dyDescent="0.2">
      <c r="A43" s="58" t="s">
        <v>62</v>
      </c>
      <c r="B43" s="58"/>
      <c r="D43" s="9">
        <v>0</v>
      </c>
      <c r="F43" s="9">
        <v>29618857512</v>
      </c>
      <c r="H43" s="9">
        <v>0</v>
      </c>
      <c r="J43" s="9">
        <v>29618857512</v>
      </c>
      <c r="L43" s="10">
        <v>4.59</v>
      </c>
      <c r="N43" s="9">
        <v>0</v>
      </c>
      <c r="P43" s="48">
        <v>29618857512</v>
      </c>
      <c r="Q43" s="48"/>
      <c r="S43" s="9">
        <v>0</v>
      </c>
      <c r="U43" s="9">
        <v>29618857512</v>
      </c>
      <c r="W43" s="10">
        <v>4.59</v>
      </c>
    </row>
    <row r="44" spans="1:23" ht="21.75" customHeight="1" x14ac:dyDescent="0.2">
      <c r="A44" s="58" t="s">
        <v>73</v>
      </c>
      <c r="B44" s="58"/>
      <c r="D44" s="9">
        <v>0</v>
      </c>
      <c r="F44" s="9">
        <v>-1932392608</v>
      </c>
      <c r="H44" s="9">
        <v>0</v>
      </c>
      <c r="J44" s="9">
        <v>-1932392608</v>
      </c>
      <c r="L44" s="10">
        <v>-0.3</v>
      </c>
      <c r="N44" s="9">
        <v>0</v>
      </c>
      <c r="P44" s="48">
        <v>-1932392608</v>
      </c>
      <c r="Q44" s="48"/>
      <c r="S44" s="9">
        <v>0</v>
      </c>
      <c r="U44" s="9">
        <v>-1932392608</v>
      </c>
      <c r="W44" s="10">
        <v>-0.3</v>
      </c>
    </row>
    <row r="45" spans="1:23" ht="21.75" customHeight="1" x14ac:dyDescent="0.2">
      <c r="A45" s="58" t="s">
        <v>32</v>
      </c>
      <c r="B45" s="58"/>
      <c r="D45" s="9">
        <v>0</v>
      </c>
      <c r="F45" s="9">
        <v>17983180812</v>
      </c>
      <c r="H45" s="9">
        <v>0</v>
      </c>
      <c r="J45" s="9">
        <v>17983180812</v>
      </c>
      <c r="L45" s="10">
        <v>2.79</v>
      </c>
      <c r="N45" s="9">
        <v>0</v>
      </c>
      <c r="P45" s="48">
        <v>17983180812</v>
      </c>
      <c r="Q45" s="48"/>
      <c r="S45" s="9">
        <v>0</v>
      </c>
      <c r="U45" s="9">
        <v>17983180812</v>
      </c>
      <c r="W45" s="10">
        <v>2.79</v>
      </c>
    </row>
    <row r="46" spans="1:23" ht="21.75" customHeight="1" x14ac:dyDescent="0.2">
      <c r="A46" s="58" t="s">
        <v>51</v>
      </c>
      <c r="B46" s="58"/>
      <c r="D46" s="9">
        <v>0</v>
      </c>
      <c r="F46" s="9">
        <v>1784101459</v>
      </c>
      <c r="H46" s="9">
        <v>0</v>
      </c>
      <c r="J46" s="9">
        <v>1784101459</v>
      </c>
      <c r="L46" s="10">
        <v>0.28000000000000003</v>
      </c>
      <c r="N46" s="9">
        <v>0</v>
      </c>
      <c r="P46" s="48">
        <v>1784101459</v>
      </c>
      <c r="Q46" s="48"/>
      <c r="S46" s="9">
        <v>0</v>
      </c>
      <c r="U46" s="9">
        <v>1784101459</v>
      </c>
      <c r="W46" s="10">
        <v>0.28000000000000003</v>
      </c>
    </row>
    <row r="47" spans="1:23" ht="21.75" customHeight="1" x14ac:dyDescent="0.2">
      <c r="A47" s="58" t="s">
        <v>41</v>
      </c>
      <c r="B47" s="58"/>
      <c r="D47" s="9">
        <v>0</v>
      </c>
      <c r="F47" s="9">
        <v>-14209908464</v>
      </c>
      <c r="H47" s="9">
        <v>0</v>
      </c>
      <c r="J47" s="9">
        <v>-14209908464</v>
      </c>
      <c r="L47" s="10">
        <v>-2.2000000000000002</v>
      </c>
      <c r="N47" s="9">
        <v>0</v>
      </c>
      <c r="P47" s="48">
        <v>-14209908464</v>
      </c>
      <c r="Q47" s="48"/>
      <c r="S47" s="9">
        <v>0</v>
      </c>
      <c r="U47" s="9">
        <v>-14209908464</v>
      </c>
      <c r="W47" s="10">
        <v>-2.2000000000000002</v>
      </c>
    </row>
    <row r="48" spans="1:23" ht="21.75" customHeight="1" x14ac:dyDescent="0.2">
      <c r="A48" s="58" t="s">
        <v>50</v>
      </c>
      <c r="B48" s="58"/>
      <c r="D48" s="9">
        <v>0</v>
      </c>
      <c r="F48" s="9">
        <v>30633359439</v>
      </c>
      <c r="H48" s="9">
        <v>0</v>
      </c>
      <c r="J48" s="9">
        <v>30633359439</v>
      </c>
      <c r="L48" s="10">
        <v>4.75</v>
      </c>
      <c r="N48" s="9">
        <v>0</v>
      </c>
      <c r="P48" s="48">
        <v>30633359439</v>
      </c>
      <c r="Q48" s="48"/>
      <c r="S48" s="9">
        <v>0</v>
      </c>
      <c r="U48" s="9">
        <v>30633359439</v>
      </c>
      <c r="W48" s="10">
        <v>4.75</v>
      </c>
    </row>
    <row r="49" spans="1:23" ht="21.75" customHeight="1" x14ac:dyDescent="0.2">
      <c r="A49" s="58" t="s">
        <v>58</v>
      </c>
      <c r="B49" s="58"/>
      <c r="D49" s="9">
        <v>0</v>
      </c>
      <c r="F49" s="9">
        <v>1750364279</v>
      </c>
      <c r="H49" s="9">
        <v>0</v>
      </c>
      <c r="J49" s="9">
        <v>1750364279</v>
      </c>
      <c r="L49" s="10">
        <v>0.27</v>
      </c>
      <c r="N49" s="9">
        <v>0</v>
      </c>
      <c r="P49" s="48">
        <v>1750364279</v>
      </c>
      <c r="Q49" s="48"/>
      <c r="S49" s="9">
        <v>0</v>
      </c>
      <c r="U49" s="9">
        <v>1750364279</v>
      </c>
      <c r="W49" s="10">
        <v>0.27</v>
      </c>
    </row>
    <row r="50" spans="1:23" ht="21.75" customHeight="1" x14ac:dyDescent="0.2">
      <c r="A50" s="58" t="s">
        <v>57</v>
      </c>
      <c r="B50" s="58"/>
      <c r="D50" s="9">
        <v>0</v>
      </c>
      <c r="F50" s="9">
        <v>34609718328</v>
      </c>
      <c r="H50" s="9">
        <v>0</v>
      </c>
      <c r="J50" s="9">
        <v>34609718328</v>
      </c>
      <c r="L50" s="10">
        <v>5.36</v>
      </c>
      <c r="N50" s="9">
        <v>0</v>
      </c>
      <c r="P50" s="48">
        <v>34609718328</v>
      </c>
      <c r="Q50" s="48"/>
      <c r="S50" s="9">
        <v>0</v>
      </c>
      <c r="U50" s="9">
        <v>34609718328</v>
      </c>
      <c r="W50" s="10">
        <v>5.36</v>
      </c>
    </row>
    <row r="51" spans="1:23" ht="21.75" customHeight="1" x14ac:dyDescent="0.2">
      <c r="A51" s="58" t="s">
        <v>37</v>
      </c>
      <c r="B51" s="58"/>
      <c r="D51" s="9">
        <v>0</v>
      </c>
      <c r="F51" s="9">
        <v>235112443</v>
      </c>
      <c r="H51" s="9">
        <v>0</v>
      </c>
      <c r="J51" s="9">
        <v>235112443</v>
      </c>
      <c r="L51" s="10">
        <v>0.04</v>
      </c>
      <c r="N51" s="9">
        <v>0</v>
      </c>
      <c r="P51" s="48">
        <v>235112443</v>
      </c>
      <c r="Q51" s="48"/>
      <c r="S51" s="9">
        <v>0</v>
      </c>
      <c r="U51" s="9">
        <v>235112443</v>
      </c>
      <c r="W51" s="10">
        <v>0.04</v>
      </c>
    </row>
    <row r="52" spans="1:23" ht="21.75" customHeight="1" x14ac:dyDescent="0.2">
      <c r="A52" s="58" t="s">
        <v>65</v>
      </c>
      <c r="B52" s="58"/>
      <c r="D52" s="9">
        <v>0</v>
      </c>
      <c r="F52" s="9">
        <v>2857737600</v>
      </c>
      <c r="H52" s="9">
        <v>0</v>
      </c>
      <c r="J52" s="9">
        <v>2857737600</v>
      </c>
      <c r="L52" s="10">
        <v>0.44</v>
      </c>
      <c r="N52" s="9">
        <v>0</v>
      </c>
      <c r="P52" s="48">
        <v>2857737600</v>
      </c>
      <c r="Q52" s="48"/>
      <c r="S52" s="9">
        <v>0</v>
      </c>
      <c r="U52" s="9">
        <v>2857737600</v>
      </c>
      <c r="W52" s="10">
        <v>0.44</v>
      </c>
    </row>
    <row r="53" spans="1:23" ht="21.75" customHeight="1" x14ac:dyDescent="0.2">
      <c r="A53" s="58" t="s">
        <v>52</v>
      </c>
      <c r="B53" s="58"/>
      <c r="D53" s="9">
        <v>0</v>
      </c>
      <c r="F53" s="9">
        <v>-228651702</v>
      </c>
      <c r="H53" s="9">
        <v>0</v>
      </c>
      <c r="J53" s="9">
        <v>-228651702</v>
      </c>
      <c r="L53" s="10">
        <v>-0.04</v>
      </c>
      <c r="N53" s="9">
        <v>0</v>
      </c>
      <c r="P53" s="48">
        <v>-228651702</v>
      </c>
      <c r="Q53" s="48"/>
      <c r="S53" s="9">
        <v>0</v>
      </c>
      <c r="U53" s="9">
        <v>-228651702</v>
      </c>
      <c r="W53" s="10">
        <v>-0.04</v>
      </c>
    </row>
    <row r="54" spans="1:23" ht="21.75" customHeight="1" x14ac:dyDescent="0.2">
      <c r="A54" s="58" t="s">
        <v>34</v>
      </c>
      <c r="B54" s="58"/>
      <c r="D54" s="9">
        <v>0</v>
      </c>
      <c r="F54" s="9">
        <v>27689572185</v>
      </c>
      <c r="H54" s="9">
        <v>0</v>
      </c>
      <c r="J54" s="9">
        <v>27689572185</v>
      </c>
      <c r="L54" s="10">
        <v>4.29</v>
      </c>
      <c r="N54" s="9">
        <v>0</v>
      </c>
      <c r="P54" s="48">
        <v>27689572185</v>
      </c>
      <c r="Q54" s="48"/>
      <c r="S54" s="9">
        <v>0</v>
      </c>
      <c r="U54" s="9">
        <v>27689572185</v>
      </c>
      <c r="W54" s="10">
        <v>4.29</v>
      </c>
    </row>
    <row r="55" spans="1:23" ht="21.75" customHeight="1" x14ac:dyDescent="0.2">
      <c r="A55" s="58" t="s">
        <v>21</v>
      </c>
      <c r="B55" s="58"/>
      <c r="D55" s="9">
        <v>0</v>
      </c>
      <c r="F55" s="9">
        <v>7731592587</v>
      </c>
      <c r="H55" s="9">
        <v>0</v>
      </c>
      <c r="J55" s="9">
        <v>7731592587</v>
      </c>
      <c r="L55" s="10">
        <v>1.2</v>
      </c>
      <c r="N55" s="9">
        <v>0</v>
      </c>
      <c r="P55" s="48">
        <v>7731592587</v>
      </c>
      <c r="Q55" s="48"/>
      <c r="S55" s="9">
        <v>0</v>
      </c>
      <c r="U55" s="9">
        <v>7731592587</v>
      </c>
      <c r="W55" s="10">
        <v>1.2</v>
      </c>
    </row>
    <row r="56" spans="1:23" ht="21.75" customHeight="1" x14ac:dyDescent="0.2">
      <c r="A56" s="58" t="s">
        <v>25</v>
      </c>
      <c r="B56" s="58"/>
      <c r="D56" s="9">
        <v>0</v>
      </c>
      <c r="F56" s="9">
        <v>344532278</v>
      </c>
      <c r="H56" s="9">
        <v>0</v>
      </c>
      <c r="J56" s="9">
        <v>344532278</v>
      </c>
      <c r="L56" s="10">
        <v>0.05</v>
      </c>
      <c r="N56" s="9">
        <v>0</v>
      </c>
      <c r="P56" s="48">
        <v>344532278</v>
      </c>
      <c r="Q56" s="48"/>
      <c r="S56" s="9">
        <v>0</v>
      </c>
      <c r="U56" s="9">
        <v>344532278</v>
      </c>
      <c r="W56" s="10">
        <v>0.05</v>
      </c>
    </row>
    <row r="57" spans="1:23" ht="21.75" customHeight="1" x14ac:dyDescent="0.2">
      <c r="A57" s="58" t="s">
        <v>76</v>
      </c>
      <c r="B57" s="58"/>
      <c r="D57" s="9">
        <v>0</v>
      </c>
      <c r="F57" s="9">
        <v>11373658200</v>
      </c>
      <c r="H57" s="9">
        <v>0</v>
      </c>
      <c r="J57" s="9">
        <v>11373658200</v>
      </c>
      <c r="L57" s="10">
        <v>1.76</v>
      </c>
      <c r="N57" s="9">
        <v>0</v>
      </c>
      <c r="P57" s="48">
        <v>11373658200</v>
      </c>
      <c r="Q57" s="48"/>
      <c r="S57" s="9">
        <v>0</v>
      </c>
      <c r="U57" s="9">
        <v>11373658200</v>
      </c>
      <c r="W57" s="10">
        <v>1.76</v>
      </c>
    </row>
    <row r="58" spans="1:23" ht="21.75" customHeight="1" x14ac:dyDescent="0.2">
      <c r="A58" s="58" t="s">
        <v>74</v>
      </c>
      <c r="B58" s="58"/>
      <c r="D58" s="9">
        <v>0</v>
      </c>
      <c r="F58" s="9">
        <v>1401199758</v>
      </c>
      <c r="H58" s="9">
        <v>0</v>
      </c>
      <c r="J58" s="9">
        <v>1401199758</v>
      </c>
      <c r="L58" s="10">
        <v>0.22</v>
      </c>
      <c r="N58" s="9">
        <v>0</v>
      </c>
      <c r="P58" s="48">
        <v>1401199758</v>
      </c>
      <c r="Q58" s="48"/>
      <c r="S58" s="9">
        <v>0</v>
      </c>
      <c r="U58" s="9">
        <v>1401199758</v>
      </c>
      <c r="W58" s="10">
        <v>0.22</v>
      </c>
    </row>
    <row r="59" spans="1:23" ht="21.75" customHeight="1" x14ac:dyDescent="0.2">
      <c r="A59" s="58" t="s">
        <v>29</v>
      </c>
      <c r="B59" s="58"/>
      <c r="D59" s="9">
        <v>0</v>
      </c>
      <c r="F59" s="9">
        <v>7184431707</v>
      </c>
      <c r="H59" s="9">
        <v>0</v>
      </c>
      <c r="J59" s="9">
        <v>7184431707</v>
      </c>
      <c r="L59" s="10">
        <v>1.1100000000000001</v>
      </c>
      <c r="N59" s="9">
        <v>0</v>
      </c>
      <c r="P59" s="48">
        <v>7184431707</v>
      </c>
      <c r="Q59" s="48"/>
      <c r="S59" s="9">
        <v>0</v>
      </c>
      <c r="U59" s="9">
        <v>7184431707</v>
      </c>
      <c r="W59" s="10">
        <v>1.1100000000000001</v>
      </c>
    </row>
    <row r="60" spans="1:23" ht="21.75" customHeight="1" x14ac:dyDescent="0.2">
      <c r="A60" s="58" t="s">
        <v>36</v>
      </c>
      <c r="B60" s="58"/>
      <c r="D60" s="9">
        <v>0</v>
      </c>
      <c r="F60" s="9">
        <v>1189165065</v>
      </c>
      <c r="H60" s="9">
        <v>0</v>
      </c>
      <c r="J60" s="9">
        <v>1189165065</v>
      </c>
      <c r="L60" s="10">
        <v>0.18</v>
      </c>
      <c r="N60" s="9">
        <v>0</v>
      </c>
      <c r="P60" s="48">
        <v>1189165065</v>
      </c>
      <c r="Q60" s="48"/>
      <c r="S60" s="9">
        <v>0</v>
      </c>
      <c r="U60" s="9">
        <v>1189165065</v>
      </c>
      <c r="W60" s="10">
        <v>0.18</v>
      </c>
    </row>
    <row r="61" spans="1:23" ht="21.75" customHeight="1" x14ac:dyDescent="0.2">
      <c r="A61" s="58" t="s">
        <v>63</v>
      </c>
      <c r="B61" s="58"/>
      <c r="D61" s="9">
        <v>0</v>
      </c>
      <c r="F61" s="9">
        <v>4848215989</v>
      </c>
      <c r="H61" s="9">
        <v>0</v>
      </c>
      <c r="J61" s="9">
        <v>4848215989</v>
      </c>
      <c r="L61" s="10">
        <v>0.75</v>
      </c>
      <c r="N61" s="9">
        <v>0</v>
      </c>
      <c r="P61" s="48">
        <v>4848215989</v>
      </c>
      <c r="Q61" s="48"/>
      <c r="S61" s="9">
        <v>0</v>
      </c>
      <c r="U61" s="9">
        <v>4848215989</v>
      </c>
      <c r="W61" s="10">
        <v>0.75</v>
      </c>
    </row>
    <row r="62" spans="1:23" ht="21.75" customHeight="1" x14ac:dyDescent="0.2">
      <c r="A62" s="58" t="s">
        <v>59</v>
      </c>
      <c r="B62" s="58"/>
      <c r="D62" s="9">
        <v>0</v>
      </c>
      <c r="F62" s="9">
        <v>26928392785</v>
      </c>
      <c r="H62" s="9">
        <v>0</v>
      </c>
      <c r="J62" s="9">
        <v>26928392785</v>
      </c>
      <c r="L62" s="10">
        <v>4.17</v>
      </c>
      <c r="N62" s="9">
        <v>0</v>
      </c>
      <c r="P62" s="48">
        <v>26928392785</v>
      </c>
      <c r="Q62" s="48"/>
      <c r="S62" s="9">
        <v>0</v>
      </c>
      <c r="U62" s="9">
        <v>26928392785</v>
      </c>
      <c r="W62" s="10">
        <v>4.17</v>
      </c>
    </row>
    <row r="63" spans="1:23" ht="21.75" customHeight="1" x14ac:dyDescent="0.2">
      <c r="A63" s="58" t="s">
        <v>71</v>
      </c>
      <c r="B63" s="58"/>
      <c r="D63" s="9">
        <v>0</v>
      </c>
      <c r="F63" s="9">
        <v>-448000717</v>
      </c>
      <c r="H63" s="9">
        <v>0</v>
      </c>
      <c r="J63" s="9">
        <v>-448000717</v>
      </c>
      <c r="L63" s="10">
        <v>-7.0000000000000007E-2</v>
      </c>
      <c r="N63" s="9">
        <v>0</v>
      </c>
      <c r="P63" s="48">
        <v>-448000717</v>
      </c>
      <c r="Q63" s="48"/>
      <c r="S63" s="9">
        <v>0</v>
      </c>
      <c r="U63" s="9">
        <v>-448000717</v>
      </c>
      <c r="W63" s="10">
        <v>-7.0000000000000007E-2</v>
      </c>
    </row>
    <row r="64" spans="1:23" ht="21.75" customHeight="1" x14ac:dyDescent="0.2">
      <c r="A64" s="58" t="s">
        <v>40</v>
      </c>
      <c r="B64" s="58"/>
      <c r="D64" s="9">
        <v>0</v>
      </c>
      <c r="F64" s="9">
        <v>-17516815670</v>
      </c>
      <c r="H64" s="9">
        <v>0</v>
      </c>
      <c r="J64" s="9">
        <v>-17516815670</v>
      </c>
      <c r="L64" s="10">
        <v>-2.71</v>
      </c>
      <c r="N64" s="9">
        <v>0</v>
      </c>
      <c r="P64" s="48">
        <v>-17516815670</v>
      </c>
      <c r="Q64" s="48"/>
      <c r="S64" s="9">
        <v>0</v>
      </c>
      <c r="U64" s="9">
        <v>-17516815670</v>
      </c>
      <c r="W64" s="10">
        <v>-2.71</v>
      </c>
    </row>
    <row r="65" spans="1:23" ht="21.75" customHeight="1" x14ac:dyDescent="0.2">
      <c r="A65" s="58" t="s">
        <v>30</v>
      </c>
      <c r="B65" s="58"/>
      <c r="D65" s="9">
        <v>0</v>
      </c>
      <c r="F65" s="9">
        <v>43469476980</v>
      </c>
      <c r="H65" s="9">
        <v>0</v>
      </c>
      <c r="J65" s="9">
        <v>43469476980</v>
      </c>
      <c r="L65" s="10">
        <v>6.73</v>
      </c>
      <c r="N65" s="9">
        <v>0</v>
      </c>
      <c r="P65" s="48">
        <v>43469476980</v>
      </c>
      <c r="Q65" s="48"/>
      <c r="S65" s="9">
        <v>0</v>
      </c>
      <c r="U65" s="9">
        <v>43469476980</v>
      </c>
      <c r="W65" s="10">
        <v>6.73</v>
      </c>
    </row>
    <row r="66" spans="1:23" ht="21.75" customHeight="1" x14ac:dyDescent="0.2">
      <c r="A66" s="59" t="s">
        <v>66</v>
      </c>
      <c r="B66" s="59"/>
      <c r="D66" s="13">
        <v>0</v>
      </c>
      <c r="F66" s="13">
        <v>5083496949</v>
      </c>
      <c r="H66" s="13">
        <v>0</v>
      </c>
      <c r="J66" s="13">
        <v>5083496949</v>
      </c>
      <c r="L66" s="14">
        <v>0.79</v>
      </c>
      <c r="N66" s="13">
        <v>0</v>
      </c>
      <c r="P66" s="48">
        <v>5083496949</v>
      </c>
      <c r="Q66" s="49"/>
      <c r="S66" s="13">
        <v>0</v>
      </c>
      <c r="U66" s="13">
        <v>5083496949</v>
      </c>
      <c r="W66" s="14">
        <v>0.79</v>
      </c>
    </row>
    <row r="67" spans="1:23" ht="21.75" customHeight="1" thickBot="1" x14ac:dyDescent="0.25">
      <c r="A67" s="57" t="s">
        <v>77</v>
      </c>
      <c r="B67" s="57"/>
      <c r="D67" s="16">
        <v>17708006527</v>
      </c>
      <c r="F67" s="16">
        <v>590184223370</v>
      </c>
      <c r="H67" s="16">
        <v>28583490596</v>
      </c>
      <c r="J67" s="16">
        <v>636475720493</v>
      </c>
      <c r="L67" s="17">
        <v>98.59</v>
      </c>
      <c r="N67" s="16">
        <f>SUM(N9:N66)</f>
        <v>18938001515</v>
      </c>
      <c r="Q67" s="16">
        <v>590184223370</v>
      </c>
      <c r="S67" s="16">
        <v>28583490596</v>
      </c>
      <c r="U67" s="16">
        <v>636475720493</v>
      </c>
      <c r="W67" s="17">
        <v>98.59</v>
      </c>
    </row>
    <row r="68" spans="1:23" ht="13.5" thickTop="1" x14ac:dyDescent="0.2">
      <c r="N68" s="40"/>
    </row>
    <row r="69" spans="1:23" x14ac:dyDescent="0.2">
      <c r="Q69" s="40"/>
    </row>
    <row r="70" spans="1:23" x14ac:dyDescent="0.2">
      <c r="Q70" s="40"/>
    </row>
    <row r="71" spans="1:23" ht="17.25" x14ac:dyDescent="0.45">
      <c r="S71" s="43"/>
    </row>
    <row r="72" spans="1:23" ht="17.25" x14ac:dyDescent="0.45">
      <c r="S72" s="43"/>
    </row>
    <row r="73" spans="1:23" x14ac:dyDescent="0.2">
      <c r="S73" s="40"/>
    </row>
  </sheetData>
  <mergeCells count="12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64:B64"/>
    <mergeCell ref="P64:Q64"/>
    <mergeCell ref="A65:B65"/>
    <mergeCell ref="P65:Q65"/>
    <mergeCell ref="A66:B66"/>
    <mergeCell ref="P66:Q66"/>
    <mergeCell ref="A67:B67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</mergeCells>
  <pageMargins left="0.39" right="0.39" top="0.39" bottom="0.39" header="0" footer="0"/>
  <pageSetup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314"/>
  <sheetViews>
    <sheetView rightToLeft="1" view="pageBreakPreview" zoomScaleNormal="100" zoomScaleSheetLayoutView="100" workbookViewId="0">
      <selection activeCell="K37" sqref="K37"/>
    </sheetView>
  </sheetViews>
  <sheetFormatPr defaultRowHeight="12.75" x14ac:dyDescent="0.2"/>
  <cols>
    <col min="1" max="1" width="7.85546875" style="19" customWidth="1"/>
    <col min="2" max="2" width="17.28515625" style="19" customWidth="1"/>
    <col min="3" max="3" width="1.28515625" style="19" customWidth="1"/>
    <col min="4" max="4" width="20.5703125" style="19" customWidth="1"/>
    <col min="5" max="5" width="1.28515625" style="19" customWidth="1"/>
    <col min="6" max="6" width="29.7109375" style="19" customWidth="1"/>
    <col min="7" max="7" width="1.28515625" style="19" customWidth="1"/>
    <col min="8" max="8" width="13" style="19" customWidth="1"/>
    <col min="9" max="9" width="1.28515625" style="19" customWidth="1"/>
    <col min="10" max="10" width="10.42578125" style="19" customWidth="1"/>
    <col min="11" max="11" width="9.140625" style="19" customWidth="1"/>
    <col min="12" max="12" width="1.28515625" style="19" customWidth="1"/>
    <col min="13" max="13" width="28.5703125" style="19" customWidth="1"/>
    <col min="14" max="14" width="1.28515625" style="19" customWidth="1"/>
    <col min="15" max="15" width="14.28515625" style="19" customWidth="1"/>
    <col min="16" max="16" width="1.28515625" style="19" customWidth="1"/>
    <col min="17" max="17" width="28.7109375" style="19" customWidth="1"/>
    <col min="18" max="18" width="2.28515625" style="19" customWidth="1"/>
    <col min="19" max="19" width="28.5703125" style="19" customWidth="1"/>
    <col min="20" max="20" width="0.28515625" style="19" customWidth="1"/>
    <col min="21" max="16384" width="9.140625" style="19"/>
  </cols>
  <sheetData>
    <row r="1" spans="1:21" ht="21.75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1" ht="21" customHeight="1" x14ac:dyDescent="0.2">
      <c r="A2" s="63" t="s">
        <v>86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1" ht="21" customHeight="1" x14ac:dyDescent="0.2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21" ht="14.45" customHeight="1" x14ac:dyDescent="0.2"/>
    <row r="5" spans="1:21" ht="14.45" customHeight="1" x14ac:dyDescent="0.2">
      <c r="A5" s="20" t="s">
        <v>111</v>
      </c>
      <c r="B5" s="64" t="s">
        <v>112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</row>
    <row r="6" spans="1:21" ht="14.45" customHeight="1" x14ac:dyDescent="0.2">
      <c r="M6" s="65" t="s">
        <v>113</v>
      </c>
      <c r="Q6" s="65" t="s">
        <v>150</v>
      </c>
      <c r="R6" s="21"/>
      <c r="S6" s="65" t="s">
        <v>114</v>
      </c>
    </row>
    <row r="7" spans="1:21" ht="36.75" customHeight="1" x14ac:dyDescent="0.2">
      <c r="A7" s="68" t="s">
        <v>115</v>
      </c>
      <c r="B7" s="68"/>
      <c r="D7" s="22" t="s">
        <v>116</v>
      </c>
      <c r="F7" s="22" t="s">
        <v>117</v>
      </c>
      <c r="H7" s="22" t="s">
        <v>79</v>
      </c>
      <c r="J7" s="68" t="s">
        <v>118</v>
      </c>
      <c r="K7" s="68"/>
      <c r="M7" s="65"/>
      <c r="O7" s="23" t="s">
        <v>119</v>
      </c>
      <c r="Q7" s="67"/>
      <c r="R7" s="21"/>
      <c r="S7" s="66"/>
    </row>
    <row r="8" spans="1:21" ht="14.45" customHeight="1" x14ac:dyDescent="0.45">
      <c r="A8" s="73" t="s">
        <v>151</v>
      </c>
      <c r="B8" s="73"/>
      <c r="D8" s="75" t="s">
        <v>120</v>
      </c>
      <c r="F8" s="73" t="s">
        <v>152</v>
      </c>
      <c r="H8" s="77">
        <v>85000</v>
      </c>
      <c r="I8" s="24"/>
      <c r="J8" s="79">
        <v>85000000000</v>
      </c>
      <c r="K8" s="79"/>
      <c r="L8" s="25"/>
      <c r="M8" s="81">
        <v>10104594830</v>
      </c>
      <c r="N8" s="25"/>
      <c r="O8" s="69">
        <v>19</v>
      </c>
      <c r="P8" s="25"/>
      <c r="Q8" s="69" t="s">
        <v>153</v>
      </c>
      <c r="R8" s="25"/>
      <c r="S8" s="69">
        <v>37</v>
      </c>
    </row>
    <row r="9" spans="1:21" ht="14.45" customHeight="1" x14ac:dyDescent="0.45">
      <c r="A9" s="74"/>
      <c r="B9" s="74"/>
      <c r="D9" s="74"/>
      <c r="F9" s="74"/>
      <c r="H9" s="78"/>
      <c r="I9" s="24"/>
      <c r="J9" s="80"/>
      <c r="K9" s="80"/>
      <c r="L9" s="25"/>
      <c r="M9" s="82"/>
      <c r="N9" s="25"/>
      <c r="O9" s="70"/>
      <c r="P9" s="25"/>
      <c r="Q9" s="70"/>
      <c r="R9" s="25"/>
      <c r="S9" s="70"/>
    </row>
    <row r="10" spans="1:21" ht="30" customHeight="1" x14ac:dyDescent="0.45">
      <c r="A10" s="76"/>
      <c r="B10" s="76"/>
      <c r="D10" s="76"/>
      <c r="F10" s="23"/>
      <c r="H10" s="25"/>
      <c r="I10" s="25"/>
      <c r="J10" s="25"/>
      <c r="K10" s="25"/>
      <c r="L10" s="25"/>
      <c r="M10" s="71">
        <f>SUM(M8)</f>
        <v>10104594830</v>
      </c>
      <c r="N10" s="25"/>
      <c r="O10" s="25"/>
      <c r="P10" s="25"/>
      <c r="Q10" s="25"/>
      <c r="R10" s="25"/>
    </row>
    <row r="11" spans="1:21" ht="7.5" customHeight="1" thickBot="1" x14ac:dyDescent="0.25">
      <c r="A11" s="76"/>
      <c r="B11" s="76"/>
      <c r="D11" s="76"/>
      <c r="F11" s="23"/>
      <c r="M11" s="72"/>
    </row>
    <row r="12" spans="1:21" ht="14.45" customHeight="1" thickTop="1" x14ac:dyDescent="0.2"/>
    <row r="13" spans="1:21" ht="14.45" customHeight="1" x14ac:dyDescent="0.2">
      <c r="M13" s="26"/>
    </row>
    <row r="14" spans="1:21" ht="14.45" customHeight="1" x14ac:dyDescent="0.2">
      <c r="M14" s="26"/>
      <c r="U14" s="26"/>
    </row>
    <row r="15" spans="1:21" ht="14.45" customHeight="1" x14ac:dyDescent="0.2">
      <c r="M15" s="26"/>
      <c r="U15" s="26"/>
    </row>
    <row r="16" spans="1:21" ht="14.45" customHeight="1" x14ac:dyDescent="0.2">
      <c r="U16" s="26"/>
    </row>
    <row r="17" spans="21:21" ht="14.45" customHeight="1" x14ac:dyDescent="0.2">
      <c r="U17" s="26"/>
    </row>
    <row r="18" spans="21:21" ht="14.45" customHeight="1" x14ac:dyDescent="0.2">
      <c r="U18" s="26"/>
    </row>
    <row r="19" spans="21:21" ht="14.45" customHeight="1" x14ac:dyDescent="0.2">
      <c r="U19" s="26"/>
    </row>
    <row r="20" spans="21:21" ht="14.45" customHeight="1" x14ac:dyDescent="0.2">
      <c r="U20" s="26"/>
    </row>
    <row r="21" spans="21:21" ht="14.45" customHeight="1" x14ac:dyDescent="0.2">
      <c r="U21" s="26"/>
    </row>
    <row r="22" spans="21:21" ht="14.45" customHeight="1" x14ac:dyDescent="0.2">
      <c r="U22" s="26"/>
    </row>
    <row r="23" spans="21:21" ht="14.45" customHeight="1" x14ac:dyDescent="0.2">
      <c r="U23" s="26"/>
    </row>
    <row r="24" spans="21:21" ht="14.45" customHeight="1" x14ac:dyDescent="0.2">
      <c r="U24" s="26"/>
    </row>
    <row r="25" spans="21:21" ht="14.45" customHeight="1" x14ac:dyDescent="0.2">
      <c r="U25" s="26"/>
    </row>
    <row r="26" spans="21:21" ht="14.45" customHeight="1" x14ac:dyDescent="0.2">
      <c r="U26" s="26"/>
    </row>
    <row r="27" spans="21:21" ht="14.45" customHeight="1" x14ac:dyDescent="0.2">
      <c r="U27" s="26"/>
    </row>
    <row r="28" spans="21:21" ht="14.45" customHeight="1" x14ac:dyDescent="0.2">
      <c r="U28" s="26"/>
    </row>
    <row r="29" spans="21:21" ht="14.45" customHeight="1" x14ac:dyDescent="0.2"/>
    <row r="30" spans="21:21" ht="14.45" customHeight="1" x14ac:dyDescent="0.2">
      <c r="U30" s="26"/>
    </row>
    <row r="31" spans="21:21" ht="14.45" customHeight="1" x14ac:dyDescent="0.2">
      <c r="U31" s="26"/>
    </row>
    <row r="32" spans="21:21" ht="14.45" customHeight="1" x14ac:dyDescent="0.2">
      <c r="U32" s="26"/>
    </row>
    <row r="33" spans="21:21" ht="14.45" customHeight="1" x14ac:dyDescent="0.2">
      <c r="U33" s="26"/>
    </row>
    <row r="34" spans="21:21" ht="14.45" customHeight="1" x14ac:dyDescent="0.2">
      <c r="U34" s="26"/>
    </row>
    <row r="35" spans="21:21" ht="14.45" customHeight="1" x14ac:dyDescent="0.2">
      <c r="U35" s="26"/>
    </row>
    <row r="36" spans="21:21" ht="14.45" customHeight="1" x14ac:dyDescent="0.2">
      <c r="U36" s="26"/>
    </row>
    <row r="37" spans="21:21" x14ac:dyDescent="0.2">
      <c r="U37" s="26"/>
    </row>
    <row r="38" spans="21:21" x14ac:dyDescent="0.2">
      <c r="U38" s="26"/>
    </row>
    <row r="39" spans="21:21" x14ac:dyDescent="0.2">
      <c r="U39" s="26"/>
    </row>
    <row r="40" spans="21:21" x14ac:dyDescent="0.2">
      <c r="U40" s="26"/>
    </row>
    <row r="41" spans="21:21" x14ac:dyDescent="0.2">
      <c r="U41" s="26"/>
    </row>
    <row r="42" spans="21:21" x14ac:dyDescent="0.2">
      <c r="U42" s="26"/>
    </row>
    <row r="43" spans="21:21" x14ac:dyDescent="0.2">
      <c r="U43" s="26"/>
    </row>
    <row r="45" spans="21:21" x14ac:dyDescent="0.2">
      <c r="U45" s="26"/>
    </row>
    <row r="46" spans="21:21" x14ac:dyDescent="0.2">
      <c r="U46" s="26"/>
    </row>
    <row r="47" spans="21:21" x14ac:dyDescent="0.2">
      <c r="U47" s="26"/>
    </row>
    <row r="48" spans="21:21" x14ac:dyDescent="0.2">
      <c r="U48" s="26"/>
    </row>
    <row r="49" spans="21:21" x14ac:dyDescent="0.2">
      <c r="U49" s="26"/>
    </row>
    <row r="50" spans="21:21" x14ac:dyDescent="0.2">
      <c r="U50" s="26"/>
    </row>
    <row r="51" spans="21:21" x14ac:dyDescent="0.2">
      <c r="U51" s="26"/>
    </row>
    <row r="52" spans="21:21" x14ac:dyDescent="0.2">
      <c r="U52" s="26"/>
    </row>
    <row r="53" spans="21:21" x14ac:dyDescent="0.2">
      <c r="U53" s="26"/>
    </row>
    <row r="54" spans="21:21" x14ac:dyDescent="0.2">
      <c r="U54" s="26"/>
    </row>
    <row r="55" spans="21:21" x14ac:dyDescent="0.2">
      <c r="U55" s="26"/>
    </row>
    <row r="56" spans="21:21" x14ac:dyDescent="0.2">
      <c r="U56" s="26"/>
    </row>
    <row r="57" spans="21:21" x14ac:dyDescent="0.2">
      <c r="U57" s="26"/>
    </row>
    <row r="58" spans="21:21" x14ac:dyDescent="0.2">
      <c r="U58" s="26"/>
    </row>
    <row r="59" spans="21:21" x14ac:dyDescent="0.2">
      <c r="U59" s="26"/>
    </row>
    <row r="60" spans="21:21" x14ac:dyDescent="0.2">
      <c r="U60" s="26"/>
    </row>
    <row r="61" spans="21:21" x14ac:dyDescent="0.2">
      <c r="U61" s="26"/>
    </row>
    <row r="62" spans="21:21" x14ac:dyDescent="0.2">
      <c r="U62" s="26"/>
    </row>
    <row r="63" spans="21:21" x14ac:dyDescent="0.2">
      <c r="U63" s="26"/>
    </row>
    <row r="64" spans="21:21" x14ac:dyDescent="0.2">
      <c r="U64" s="26"/>
    </row>
    <row r="65" spans="21:21" x14ac:dyDescent="0.2">
      <c r="U65" s="26"/>
    </row>
    <row r="66" spans="21:21" x14ac:dyDescent="0.2">
      <c r="U66" s="26"/>
    </row>
    <row r="67" spans="21:21" x14ac:dyDescent="0.2">
      <c r="U67" s="26"/>
    </row>
    <row r="68" spans="21:21" x14ac:dyDescent="0.2">
      <c r="U68" s="26"/>
    </row>
    <row r="69" spans="21:21" x14ac:dyDescent="0.2">
      <c r="U69" s="26"/>
    </row>
    <row r="70" spans="21:21" x14ac:dyDescent="0.2">
      <c r="U70" s="26"/>
    </row>
    <row r="71" spans="21:21" x14ac:dyDescent="0.2">
      <c r="U71" s="26"/>
    </row>
    <row r="72" spans="21:21" x14ac:dyDescent="0.2">
      <c r="U72" s="26"/>
    </row>
    <row r="73" spans="21:21" x14ac:dyDescent="0.2">
      <c r="U73" s="26"/>
    </row>
    <row r="74" spans="21:21" x14ac:dyDescent="0.2">
      <c r="U74" s="26"/>
    </row>
    <row r="75" spans="21:21" x14ac:dyDescent="0.2">
      <c r="U75" s="26"/>
    </row>
    <row r="76" spans="21:21" x14ac:dyDescent="0.2">
      <c r="U76" s="26"/>
    </row>
    <row r="77" spans="21:21" x14ac:dyDescent="0.2">
      <c r="U77" s="26"/>
    </row>
    <row r="78" spans="21:21" x14ac:dyDescent="0.2">
      <c r="U78" s="26"/>
    </row>
    <row r="79" spans="21:21" x14ac:dyDescent="0.2">
      <c r="U79" s="26"/>
    </row>
    <row r="80" spans="21:21" x14ac:dyDescent="0.2">
      <c r="U80" s="26"/>
    </row>
    <row r="81" spans="21:21" x14ac:dyDescent="0.2">
      <c r="U81" s="26"/>
    </row>
    <row r="82" spans="21:21" x14ac:dyDescent="0.2">
      <c r="U82" s="26"/>
    </row>
    <row r="83" spans="21:21" x14ac:dyDescent="0.2">
      <c r="U83" s="26"/>
    </row>
    <row r="84" spans="21:21" x14ac:dyDescent="0.2">
      <c r="U84" s="26"/>
    </row>
    <row r="85" spans="21:21" x14ac:dyDescent="0.2">
      <c r="U85" s="26"/>
    </row>
    <row r="86" spans="21:21" x14ac:dyDescent="0.2">
      <c r="U86" s="26"/>
    </row>
    <row r="87" spans="21:21" x14ac:dyDescent="0.2">
      <c r="U87" s="26"/>
    </row>
    <row r="88" spans="21:21" x14ac:dyDescent="0.2">
      <c r="U88" s="26"/>
    </row>
    <row r="89" spans="21:21" x14ac:dyDescent="0.2">
      <c r="U89" s="26"/>
    </row>
    <row r="90" spans="21:21" x14ac:dyDescent="0.2">
      <c r="U90" s="26"/>
    </row>
    <row r="91" spans="21:21" x14ac:dyDescent="0.2">
      <c r="U91" s="26"/>
    </row>
    <row r="92" spans="21:21" x14ac:dyDescent="0.2">
      <c r="U92" s="26"/>
    </row>
    <row r="93" spans="21:21" x14ac:dyDescent="0.2">
      <c r="U93" s="26"/>
    </row>
    <row r="94" spans="21:21" x14ac:dyDescent="0.2">
      <c r="U94" s="26"/>
    </row>
    <row r="95" spans="21:21" x14ac:dyDescent="0.2">
      <c r="U95" s="26"/>
    </row>
    <row r="96" spans="21:21" x14ac:dyDescent="0.2">
      <c r="U96" s="26"/>
    </row>
    <row r="97" spans="21:21" x14ac:dyDescent="0.2">
      <c r="U97" s="26"/>
    </row>
    <row r="98" spans="21:21" x14ac:dyDescent="0.2">
      <c r="U98" s="26"/>
    </row>
    <row r="99" spans="21:21" x14ac:dyDescent="0.2">
      <c r="U99" s="26"/>
    </row>
    <row r="100" spans="21:21" x14ac:dyDescent="0.2">
      <c r="U100" s="26"/>
    </row>
    <row r="101" spans="21:21" x14ac:dyDescent="0.2">
      <c r="U101" s="26"/>
    </row>
    <row r="102" spans="21:21" x14ac:dyDescent="0.2">
      <c r="U102" s="26"/>
    </row>
    <row r="103" spans="21:21" x14ac:dyDescent="0.2">
      <c r="U103" s="26"/>
    </row>
    <row r="104" spans="21:21" x14ac:dyDescent="0.2">
      <c r="U104" s="26"/>
    </row>
    <row r="105" spans="21:21" x14ac:dyDescent="0.2">
      <c r="U105" s="26"/>
    </row>
    <row r="106" spans="21:21" x14ac:dyDescent="0.2">
      <c r="U106" s="26"/>
    </row>
    <row r="107" spans="21:21" x14ac:dyDescent="0.2">
      <c r="U107" s="26"/>
    </row>
    <row r="108" spans="21:21" x14ac:dyDescent="0.2">
      <c r="U108" s="26"/>
    </row>
    <row r="109" spans="21:21" x14ac:dyDescent="0.2">
      <c r="U109" s="26"/>
    </row>
    <row r="110" spans="21:21" x14ac:dyDescent="0.2">
      <c r="U110" s="26"/>
    </row>
    <row r="111" spans="21:21" x14ac:dyDescent="0.2">
      <c r="U111" s="26"/>
    </row>
    <row r="112" spans="21:21" x14ac:dyDescent="0.2">
      <c r="U112" s="26"/>
    </row>
    <row r="113" spans="21:21" x14ac:dyDescent="0.2">
      <c r="U113" s="26"/>
    </row>
    <row r="114" spans="21:21" x14ac:dyDescent="0.2">
      <c r="U114" s="26"/>
    </row>
    <row r="115" spans="21:21" x14ac:dyDescent="0.2">
      <c r="U115" s="26"/>
    </row>
    <row r="116" spans="21:21" x14ac:dyDescent="0.2">
      <c r="U116" s="26"/>
    </row>
    <row r="117" spans="21:21" x14ac:dyDescent="0.2">
      <c r="U117" s="26"/>
    </row>
    <row r="118" spans="21:21" x14ac:dyDescent="0.2">
      <c r="U118" s="26"/>
    </row>
    <row r="119" spans="21:21" x14ac:dyDescent="0.2">
      <c r="U119" s="26"/>
    </row>
    <row r="120" spans="21:21" x14ac:dyDescent="0.2">
      <c r="U120" s="26"/>
    </row>
    <row r="121" spans="21:21" x14ac:dyDescent="0.2">
      <c r="U121" s="26"/>
    </row>
    <row r="122" spans="21:21" x14ac:dyDescent="0.2">
      <c r="U122" s="26"/>
    </row>
    <row r="123" spans="21:21" x14ac:dyDescent="0.2">
      <c r="U123" s="26"/>
    </row>
    <row r="124" spans="21:21" x14ac:dyDescent="0.2">
      <c r="U124" s="26"/>
    </row>
    <row r="125" spans="21:21" x14ac:dyDescent="0.2">
      <c r="U125" s="26"/>
    </row>
    <row r="126" spans="21:21" x14ac:dyDescent="0.2">
      <c r="U126" s="26"/>
    </row>
    <row r="127" spans="21:21" x14ac:dyDescent="0.2">
      <c r="U127" s="26"/>
    </row>
    <row r="128" spans="21:21" x14ac:dyDescent="0.2">
      <c r="U128" s="26"/>
    </row>
    <row r="129" spans="21:21" x14ac:dyDescent="0.2">
      <c r="U129" s="26"/>
    </row>
    <row r="130" spans="21:21" x14ac:dyDescent="0.2">
      <c r="U130" s="26"/>
    </row>
    <row r="131" spans="21:21" x14ac:dyDescent="0.2">
      <c r="U131" s="26"/>
    </row>
    <row r="132" spans="21:21" x14ac:dyDescent="0.2">
      <c r="U132" s="26"/>
    </row>
    <row r="133" spans="21:21" x14ac:dyDescent="0.2">
      <c r="U133" s="26"/>
    </row>
    <row r="134" spans="21:21" x14ac:dyDescent="0.2">
      <c r="U134" s="26"/>
    </row>
    <row r="135" spans="21:21" x14ac:dyDescent="0.2">
      <c r="U135" s="26"/>
    </row>
    <row r="136" spans="21:21" x14ac:dyDescent="0.2">
      <c r="U136" s="26"/>
    </row>
    <row r="137" spans="21:21" x14ac:dyDescent="0.2">
      <c r="U137" s="26"/>
    </row>
    <row r="138" spans="21:21" x14ac:dyDescent="0.2">
      <c r="U138" s="26"/>
    </row>
    <row r="139" spans="21:21" x14ac:dyDescent="0.2">
      <c r="U139" s="26"/>
    </row>
    <row r="140" spans="21:21" x14ac:dyDescent="0.2">
      <c r="U140" s="26"/>
    </row>
    <row r="141" spans="21:21" x14ac:dyDescent="0.2">
      <c r="U141" s="26"/>
    </row>
    <row r="142" spans="21:21" x14ac:dyDescent="0.2">
      <c r="U142" s="26"/>
    </row>
    <row r="143" spans="21:21" x14ac:dyDescent="0.2">
      <c r="U143" s="26"/>
    </row>
    <row r="144" spans="21:21" x14ac:dyDescent="0.2">
      <c r="U144" s="26"/>
    </row>
    <row r="145" spans="21:21" x14ac:dyDescent="0.2">
      <c r="U145" s="26"/>
    </row>
    <row r="146" spans="21:21" x14ac:dyDescent="0.2">
      <c r="U146" s="26"/>
    </row>
    <row r="147" spans="21:21" x14ac:dyDescent="0.2">
      <c r="U147" s="26"/>
    </row>
    <row r="148" spans="21:21" x14ac:dyDescent="0.2">
      <c r="U148" s="26"/>
    </row>
    <row r="149" spans="21:21" x14ac:dyDescent="0.2">
      <c r="U149" s="26"/>
    </row>
    <row r="150" spans="21:21" x14ac:dyDescent="0.2">
      <c r="U150" s="26"/>
    </row>
    <row r="151" spans="21:21" x14ac:dyDescent="0.2">
      <c r="U151" s="26"/>
    </row>
    <row r="152" spans="21:21" x14ac:dyDescent="0.2">
      <c r="U152" s="26"/>
    </row>
    <row r="153" spans="21:21" x14ac:dyDescent="0.2">
      <c r="U153" s="26"/>
    </row>
    <row r="154" spans="21:21" x14ac:dyDescent="0.2">
      <c r="U154" s="26"/>
    </row>
    <row r="155" spans="21:21" x14ac:dyDescent="0.2">
      <c r="U155" s="26"/>
    </row>
    <row r="156" spans="21:21" x14ac:dyDescent="0.2">
      <c r="U156" s="26"/>
    </row>
    <row r="157" spans="21:21" x14ac:dyDescent="0.2">
      <c r="U157" s="26"/>
    </row>
    <row r="158" spans="21:21" x14ac:dyDescent="0.2">
      <c r="U158" s="26"/>
    </row>
    <row r="159" spans="21:21" x14ac:dyDescent="0.2">
      <c r="U159" s="26"/>
    </row>
    <row r="160" spans="21:21" x14ac:dyDescent="0.2">
      <c r="U160" s="26"/>
    </row>
    <row r="161" spans="21:21" x14ac:dyDescent="0.2">
      <c r="U161" s="26"/>
    </row>
    <row r="162" spans="21:21" x14ac:dyDescent="0.2">
      <c r="U162" s="26"/>
    </row>
    <row r="163" spans="21:21" x14ac:dyDescent="0.2">
      <c r="U163" s="26"/>
    </row>
    <row r="164" spans="21:21" x14ac:dyDescent="0.2">
      <c r="U164" s="26"/>
    </row>
    <row r="165" spans="21:21" x14ac:dyDescent="0.2">
      <c r="U165" s="26"/>
    </row>
    <row r="166" spans="21:21" x14ac:dyDescent="0.2">
      <c r="U166" s="26"/>
    </row>
    <row r="167" spans="21:21" x14ac:dyDescent="0.2">
      <c r="U167" s="26"/>
    </row>
    <row r="168" spans="21:21" x14ac:dyDescent="0.2">
      <c r="U168" s="26"/>
    </row>
    <row r="169" spans="21:21" x14ac:dyDescent="0.2">
      <c r="U169" s="26"/>
    </row>
    <row r="170" spans="21:21" x14ac:dyDescent="0.2">
      <c r="U170" s="26"/>
    </row>
    <row r="171" spans="21:21" x14ac:dyDescent="0.2">
      <c r="U171" s="26"/>
    </row>
    <row r="172" spans="21:21" x14ac:dyDescent="0.2">
      <c r="U172" s="26"/>
    </row>
    <row r="173" spans="21:21" x14ac:dyDescent="0.2">
      <c r="U173" s="26"/>
    </row>
    <row r="175" spans="21:21" x14ac:dyDescent="0.2">
      <c r="U175" s="26"/>
    </row>
    <row r="177" spans="21:21" x14ac:dyDescent="0.2">
      <c r="U177" s="26"/>
    </row>
    <row r="178" spans="21:21" x14ac:dyDescent="0.2">
      <c r="U178" s="26"/>
    </row>
    <row r="179" spans="21:21" x14ac:dyDescent="0.2">
      <c r="U179" s="26"/>
    </row>
    <row r="180" spans="21:21" x14ac:dyDescent="0.2">
      <c r="U180" s="26"/>
    </row>
    <row r="181" spans="21:21" x14ac:dyDescent="0.2">
      <c r="U181" s="26"/>
    </row>
    <row r="182" spans="21:21" x14ac:dyDescent="0.2">
      <c r="U182" s="26"/>
    </row>
    <row r="183" spans="21:21" x14ac:dyDescent="0.2">
      <c r="U183" s="26"/>
    </row>
    <row r="184" spans="21:21" x14ac:dyDescent="0.2">
      <c r="U184" s="26"/>
    </row>
    <row r="185" spans="21:21" x14ac:dyDescent="0.2">
      <c r="U185" s="26"/>
    </row>
    <row r="186" spans="21:21" x14ac:dyDescent="0.2">
      <c r="U186" s="26"/>
    </row>
    <row r="187" spans="21:21" x14ac:dyDescent="0.2">
      <c r="U187" s="26"/>
    </row>
    <row r="188" spans="21:21" x14ac:dyDescent="0.2">
      <c r="U188" s="26"/>
    </row>
    <row r="189" spans="21:21" x14ac:dyDescent="0.2">
      <c r="U189" s="26"/>
    </row>
    <row r="190" spans="21:21" x14ac:dyDescent="0.2">
      <c r="U190" s="26"/>
    </row>
    <row r="191" spans="21:21" x14ac:dyDescent="0.2">
      <c r="U191" s="26"/>
    </row>
    <row r="192" spans="21:21" x14ac:dyDescent="0.2">
      <c r="U192" s="26"/>
    </row>
    <row r="193" spans="21:21" x14ac:dyDescent="0.2">
      <c r="U193" s="26"/>
    </row>
    <row r="194" spans="21:21" x14ac:dyDescent="0.2">
      <c r="U194" s="26"/>
    </row>
    <row r="195" spans="21:21" x14ac:dyDescent="0.2">
      <c r="U195" s="26"/>
    </row>
    <row r="196" spans="21:21" x14ac:dyDescent="0.2">
      <c r="U196" s="26"/>
    </row>
    <row r="197" spans="21:21" x14ac:dyDescent="0.2">
      <c r="U197" s="26"/>
    </row>
    <row r="198" spans="21:21" x14ac:dyDescent="0.2">
      <c r="U198" s="26"/>
    </row>
    <row r="199" spans="21:21" x14ac:dyDescent="0.2">
      <c r="U199" s="26"/>
    </row>
    <row r="200" spans="21:21" x14ac:dyDescent="0.2">
      <c r="U200" s="26"/>
    </row>
    <row r="201" spans="21:21" x14ac:dyDescent="0.2">
      <c r="U201" s="26"/>
    </row>
    <row r="202" spans="21:21" x14ac:dyDescent="0.2">
      <c r="U202" s="26"/>
    </row>
    <row r="203" spans="21:21" x14ac:dyDescent="0.2">
      <c r="U203" s="26"/>
    </row>
    <row r="204" spans="21:21" x14ac:dyDescent="0.2">
      <c r="U204" s="26"/>
    </row>
    <row r="205" spans="21:21" x14ac:dyDescent="0.2">
      <c r="U205" s="26"/>
    </row>
    <row r="206" spans="21:21" x14ac:dyDescent="0.2">
      <c r="U206" s="26"/>
    </row>
    <row r="207" spans="21:21" x14ac:dyDescent="0.2">
      <c r="U207" s="26"/>
    </row>
    <row r="208" spans="21:21" x14ac:dyDescent="0.2">
      <c r="U208" s="26"/>
    </row>
    <row r="209" spans="21:21" x14ac:dyDescent="0.2">
      <c r="U209" s="26"/>
    </row>
    <row r="210" spans="21:21" x14ac:dyDescent="0.2">
      <c r="U210" s="26"/>
    </row>
    <row r="211" spans="21:21" x14ac:dyDescent="0.2">
      <c r="U211" s="26"/>
    </row>
    <row r="212" spans="21:21" x14ac:dyDescent="0.2">
      <c r="U212" s="26"/>
    </row>
    <row r="213" spans="21:21" x14ac:dyDescent="0.2">
      <c r="U213" s="26"/>
    </row>
    <row r="214" spans="21:21" x14ac:dyDescent="0.2">
      <c r="U214" s="26"/>
    </row>
    <row r="215" spans="21:21" x14ac:dyDescent="0.2">
      <c r="U215" s="26"/>
    </row>
    <row r="216" spans="21:21" x14ac:dyDescent="0.2">
      <c r="U216" s="26"/>
    </row>
    <row r="217" spans="21:21" x14ac:dyDescent="0.2">
      <c r="U217" s="26"/>
    </row>
    <row r="218" spans="21:21" x14ac:dyDescent="0.2">
      <c r="U218" s="26"/>
    </row>
    <row r="219" spans="21:21" x14ac:dyDescent="0.2">
      <c r="U219" s="26"/>
    </row>
    <row r="220" spans="21:21" x14ac:dyDescent="0.2">
      <c r="U220" s="26"/>
    </row>
    <row r="221" spans="21:21" x14ac:dyDescent="0.2">
      <c r="U221" s="26"/>
    </row>
    <row r="222" spans="21:21" x14ac:dyDescent="0.2">
      <c r="U222" s="26"/>
    </row>
    <row r="223" spans="21:21" x14ac:dyDescent="0.2">
      <c r="U223" s="26"/>
    </row>
    <row r="224" spans="21:21" x14ac:dyDescent="0.2">
      <c r="U224" s="26"/>
    </row>
    <row r="225" spans="21:21" x14ac:dyDescent="0.2">
      <c r="U225" s="26"/>
    </row>
    <row r="226" spans="21:21" x14ac:dyDescent="0.2">
      <c r="U226" s="26"/>
    </row>
    <row r="228" spans="21:21" x14ac:dyDescent="0.2">
      <c r="U228" s="26"/>
    </row>
    <row r="229" spans="21:21" x14ac:dyDescent="0.2">
      <c r="U229" s="26"/>
    </row>
    <row r="230" spans="21:21" x14ac:dyDescent="0.2">
      <c r="U230" s="26"/>
    </row>
    <row r="231" spans="21:21" x14ac:dyDescent="0.2">
      <c r="U231" s="26"/>
    </row>
    <row r="232" spans="21:21" x14ac:dyDescent="0.2">
      <c r="U232" s="26"/>
    </row>
    <row r="233" spans="21:21" x14ac:dyDescent="0.2">
      <c r="U233" s="26"/>
    </row>
    <row r="234" spans="21:21" x14ac:dyDescent="0.2">
      <c r="U234" s="26"/>
    </row>
    <row r="235" spans="21:21" x14ac:dyDescent="0.2">
      <c r="U235" s="26"/>
    </row>
    <row r="236" spans="21:21" x14ac:dyDescent="0.2">
      <c r="U236" s="26"/>
    </row>
    <row r="237" spans="21:21" x14ac:dyDescent="0.2">
      <c r="U237" s="26"/>
    </row>
    <row r="238" spans="21:21" x14ac:dyDescent="0.2">
      <c r="U238" s="26"/>
    </row>
    <row r="239" spans="21:21" x14ac:dyDescent="0.2">
      <c r="U239" s="26"/>
    </row>
    <row r="240" spans="21:21" x14ac:dyDescent="0.2">
      <c r="U240" s="26"/>
    </row>
    <row r="241" spans="21:21" x14ac:dyDescent="0.2">
      <c r="U241" s="26"/>
    </row>
    <row r="242" spans="21:21" x14ac:dyDescent="0.2">
      <c r="U242" s="26"/>
    </row>
    <row r="243" spans="21:21" x14ac:dyDescent="0.2">
      <c r="U243" s="26"/>
    </row>
    <row r="244" spans="21:21" x14ac:dyDescent="0.2">
      <c r="U244" s="26"/>
    </row>
    <row r="245" spans="21:21" x14ac:dyDescent="0.2">
      <c r="U245" s="26"/>
    </row>
    <row r="246" spans="21:21" x14ac:dyDescent="0.2">
      <c r="U246" s="26"/>
    </row>
    <row r="247" spans="21:21" x14ac:dyDescent="0.2">
      <c r="U247" s="26"/>
    </row>
    <row r="248" spans="21:21" x14ac:dyDescent="0.2">
      <c r="U248" s="26"/>
    </row>
    <row r="249" spans="21:21" x14ac:dyDescent="0.2">
      <c r="U249" s="26"/>
    </row>
    <row r="250" spans="21:21" x14ac:dyDescent="0.2">
      <c r="U250" s="26"/>
    </row>
    <row r="251" spans="21:21" x14ac:dyDescent="0.2">
      <c r="U251" s="26"/>
    </row>
    <row r="252" spans="21:21" x14ac:dyDescent="0.2">
      <c r="U252" s="26"/>
    </row>
    <row r="253" spans="21:21" x14ac:dyDescent="0.2">
      <c r="U253" s="26"/>
    </row>
    <row r="254" spans="21:21" x14ac:dyDescent="0.2">
      <c r="U254" s="26"/>
    </row>
    <row r="255" spans="21:21" x14ac:dyDescent="0.2">
      <c r="U255" s="26"/>
    </row>
    <row r="256" spans="21:21" x14ac:dyDescent="0.2">
      <c r="U256" s="26"/>
    </row>
    <row r="257" spans="21:21" x14ac:dyDescent="0.2">
      <c r="U257" s="26"/>
    </row>
    <row r="258" spans="21:21" x14ac:dyDescent="0.2">
      <c r="U258" s="26"/>
    </row>
    <row r="259" spans="21:21" x14ac:dyDescent="0.2">
      <c r="U259" s="26"/>
    </row>
    <row r="260" spans="21:21" x14ac:dyDescent="0.2">
      <c r="U260" s="26"/>
    </row>
    <row r="261" spans="21:21" x14ac:dyDescent="0.2">
      <c r="U261" s="26"/>
    </row>
    <row r="262" spans="21:21" x14ac:dyDescent="0.2">
      <c r="U262" s="26"/>
    </row>
    <row r="263" spans="21:21" x14ac:dyDescent="0.2">
      <c r="U263" s="26"/>
    </row>
    <row r="264" spans="21:21" x14ac:dyDescent="0.2">
      <c r="U264" s="26"/>
    </row>
    <row r="265" spans="21:21" x14ac:dyDescent="0.2">
      <c r="U265" s="26"/>
    </row>
    <row r="266" spans="21:21" x14ac:dyDescent="0.2">
      <c r="U266" s="26"/>
    </row>
    <row r="267" spans="21:21" x14ac:dyDescent="0.2">
      <c r="U267" s="26"/>
    </row>
    <row r="268" spans="21:21" x14ac:dyDescent="0.2">
      <c r="U268" s="26"/>
    </row>
    <row r="269" spans="21:21" x14ac:dyDescent="0.2">
      <c r="U269" s="26"/>
    </row>
    <row r="270" spans="21:21" x14ac:dyDescent="0.2">
      <c r="U270" s="26"/>
    </row>
    <row r="271" spans="21:21" x14ac:dyDescent="0.2">
      <c r="U271" s="26"/>
    </row>
    <row r="272" spans="21:21" x14ac:dyDescent="0.2">
      <c r="U272" s="26"/>
    </row>
    <row r="273" spans="21:21" x14ac:dyDescent="0.2">
      <c r="U273" s="26"/>
    </row>
    <row r="274" spans="21:21" x14ac:dyDescent="0.2">
      <c r="U274" s="26"/>
    </row>
    <row r="275" spans="21:21" x14ac:dyDescent="0.2">
      <c r="U275" s="26"/>
    </row>
    <row r="276" spans="21:21" x14ac:dyDescent="0.2">
      <c r="U276" s="26"/>
    </row>
    <row r="277" spans="21:21" x14ac:dyDescent="0.2">
      <c r="U277" s="26"/>
    </row>
    <row r="278" spans="21:21" x14ac:dyDescent="0.2">
      <c r="U278" s="26"/>
    </row>
    <row r="279" spans="21:21" x14ac:dyDescent="0.2">
      <c r="U279" s="26"/>
    </row>
    <row r="280" spans="21:21" x14ac:dyDescent="0.2">
      <c r="U280" s="26"/>
    </row>
    <row r="281" spans="21:21" x14ac:dyDescent="0.2">
      <c r="U281" s="26"/>
    </row>
    <row r="282" spans="21:21" x14ac:dyDescent="0.2">
      <c r="U282" s="26"/>
    </row>
    <row r="283" spans="21:21" x14ac:dyDescent="0.2">
      <c r="U283" s="26"/>
    </row>
    <row r="284" spans="21:21" x14ac:dyDescent="0.2">
      <c r="U284" s="26"/>
    </row>
    <row r="285" spans="21:21" x14ac:dyDescent="0.2">
      <c r="U285" s="26"/>
    </row>
    <row r="286" spans="21:21" x14ac:dyDescent="0.2">
      <c r="U286" s="26"/>
    </row>
    <row r="287" spans="21:21" x14ac:dyDescent="0.2">
      <c r="U287" s="26"/>
    </row>
    <row r="288" spans="21:21" x14ac:dyDescent="0.2">
      <c r="U288" s="26"/>
    </row>
    <row r="289" spans="21:21" x14ac:dyDescent="0.2">
      <c r="U289" s="26"/>
    </row>
    <row r="290" spans="21:21" x14ac:dyDescent="0.2">
      <c r="U290" s="26"/>
    </row>
    <row r="291" spans="21:21" x14ac:dyDescent="0.2">
      <c r="U291" s="26"/>
    </row>
    <row r="292" spans="21:21" x14ac:dyDescent="0.2">
      <c r="U292" s="26"/>
    </row>
    <row r="293" spans="21:21" x14ac:dyDescent="0.2">
      <c r="U293" s="26"/>
    </row>
    <row r="294" spans="21:21" x14ac:dyDescent="0.2">
      <c r="U294" s="26"/>
    </row>
    <row r="295" spans="21:21" x14ac:dyDescent="0.2">
      <c r="U295" s="26"/>
    </row>
    <row r="296" spans="21:21" x14ac:dyDescent="0.2">
      <c r="U296" s="26"/>
    </row>
    <row r="297" spans="21:21" x14ac:dyDescent="0.2">
      <c r="U297" s="26"/>
    </row>
    <row r="298" spans="21:21" x14ac:dyDescent="0.2">
      <c r="U298" s="26"/>
    </row>
    <row r="299" spans="21:21" x14ac:dyDescent="0.2">
      <c r="U299" s="26"/>
    </row>
    <row r="300" spans="21:21" x14ac:dyDescent="0.2">
      <c r="U300" s="26"/>
    </row>
    <row r="301" spans="21:21" x14ac:dyDescent="0.2">
      <c r="U301" s="26"/>
    </row>
    <row r="302" spans="21:21" x14ac:dyDescent="0.2">
      <c r="U302" s="26"/>
    </row>
    <row r="303" spans="21:21" x14ac:dyDescent="0.2">
      <c r="U303" s="26"/>
    </row>
    <row r="304" spans="21:21" x14ac:dyDescent="0.2">
      <c r="U304" s="26"/>
    </row>
    <row r="305" spans="21:21" x14ac:dyDescent="0.2">
      <c r="U305" s="26"/>
    </row>
    <row r="306" spans="21:21" x14ac:dyDescent="0.2">
      <c r="U306" s="26"/>
    </row>
    <row r="307" spans="21:21" x14ac:dyDescent="0.2">
      <c r="U307" s="26"/>
    </row>
    <row r="308" spans="21:21" x14ac:dyDescent="0.2">
      <c r="U308" s="26"/>
    </row>
    <row r="309" spans="21:21" x14ac:dyDescent="0.2">
      <c r="U309" s="26"/>
    </row>
    <row r="310" spans="21:21" x14ac:dyDescent="0.2">
      <c r="U310" s="26"/>
    </row>
    <row r="311" spans="21:21" x14ac:dyDescent="0.2">
      <c r="U311" s="26"/>
    </row>
    <row r="312" spans="21:21" x14ac:dyDescent="0.2">
      <c r="U312" s="26"/>
    </row>
    <row r="313" spans="21:21" x14ac:dyDescent="0.2">
      <c r="U313" s="26"/>
    </row>
    <row r="314" spans="21:21" x14ac:dyDescent="0.2">
      <c r="U314" s="26"/>
    </row>
  </sheetData>
  <mergeCells count="21">
    <mergeCell ref="Q8:Q9"/>
    <mergeCell ref="S8:S9"/>
    <mergeCell ref="M10:M11"/>
    <mergeCell ref="A8:B9"/>
    <mergeCell ref="D8:D9"/>
    <mergeCell ref="A10:B11"/>
    <mergeCell ref="D10:D11"/>
    <mergeCell ref="F8:F9"/>
    <mergeCell ref="H8:H9"/>
    <mergeCell ref="J8:K9"/>
    <mergeCell ref="M8:M9"/>
    <mergeCell ref="O8:O9"/>
    <mergeCell ref="A1:S1"/>
    <mergeCell ref="A2:S2"/>
    <mergeCell ref="A3:S3"/>
    <mergeCell ref="B5:S5"/>
    <mergeCell ref="S6:S7"/>
    <mergeCell ref="M6:M7"/>
    <mergeCell ref="Q6:Q7"/>
    <mergeCell ref="A7:B7"/>
    <mergeCell ref="J7:K7"/>
  </mergeCells>
  <pageMargins left="0.39" right="0.39" top="0.39" bottom="0.39" header="0" footer="0"/>
  <pageSetup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DE3E-6558-43F2-90EA-B8F96785B72F}">
  <sheetPr>
    <pageSetUpPr fitToPage="1"/>
  </sheetPr>
  <dimension ref="A1:J14"/>
  <sheetViews>
    <sheetView rightToLeft="1" view="pageBreakPreview" zoomScale="110" zoomScaleNormal="100" zoomScaleSheetLayoutView="110" workbookViewId="0">
      <selection activeCell="F22" sqref="F2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7.7109375" customWidth="1"/>
    <col min="5" max="5" width="1.28515625" customWidth="1"/>
    <col min="6" max="6" width="18.28515625" customWidth="1"/>
    <col min="7" max="7" width="1.28515625" customWidth="1"/>
    <col min="8" max="8" width="18.1406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.75" customHeight="1" x14ac:dyDescent="0.2">
      <c r="A2" s="52" t="s">
        <v>86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14.45" customHeight="1" x14ac:dyDescent="0.2"/>
    <row r="5" spans="1:10" ht="14.45" customHeight="1" x14ac:dyDescent="0.2">
      <c r="A5" s="1" t="s">
        <v>121</v>
      </c>
      <c r="B5" s="53" t="s">
        <v>122</v>
      </c>
      <c r="C5" s="53"/>
      <c r="D5" s="53"/>
      <c r="E5" s="53"/>
      <c r="F5" s="53"/>
      <c r="G5" s="53"/>
      <c r="H5" s="53"/>
      <c r="I5" s="53"/>
      <c r="J5" s="53"/>
    </row>
    <row r="6" spans="1:10" ht="14.45" customHeight="1" x14ac:dyDescent="0.2">
      <c r="D6" s="62" t="s">
        <v>105</v>
      </c>
      <c r="E6" s="62"/>
      <c r="F6" s="62"/>
      <c r="H6" s="62" t="s">
        <v>106</v>
      </c>
      <c r="I6" s="62"/>
      <c r="J6" s="62"/>
    </row>
    <row r="7" spans="1:10" ht="36.4" customHeight="1" x14ac:dyDescent="0.2">
      <c r="A7" s="62" t="s">
        <v>123</v>
      </c>
      <c r="B7" s="62"/>
      <c r="D7" s="18" t="s">
        <v>124</v>
      </c>
      <c r="E7" s="3"/>
      <c r="F7" s="18" t="s">
        <v>125</v>
      </c>
      <c r="H7" s="18" t="s">
        <v>124</v>
      </c>
      <c r="I7" s="3"/>
      <c r="J7" s="18" t="s">
        <v>125</v>
      </c>
    </row>
    <row r="8" spans="1:10" ht="21.75" customHeight="1" x14ac:dyDescent="0.2">
      <c r="A8" s="61" t="s">
        <v>154</v>
      </c>
      <c r="B8" s="61"/>
      <c r="D8" s="6">
        <v>19909</v>
      </c>
      <c r="F8" s="28">
        <f>D8/$D$13</f>
        <v>2.6536456676283464E-5</v>
      </c>
      <c r="H8" s="6">
        <v>19909</v>
      </c>
      <c r="J8" s="29">
        <f>H8/$H$13</f>
        <v>2.6536456676283464E-5</v>
      </c>
    </row>
    <row r="9" spans="1:10" ht="21.75" customHeight="1" x14ac:dyDescent="0.2">
      <c r="A9" s="58" t="s">
        <v>155</v>
      </c>
      <c r="B9" s="58"/>
      <c r="D9" s="9">
        <v>7075</v>
      </c>
      <c r="F9" s="30">
        <f>D9/$D$13</f>
        <v>9.4301788630622087E-6</v>
      </c>
      <c r="H9" s="9">
        <v>7075</v>
      </c>
      <c r="J9" s="31">
        <f>H9/$H$13</f>
        <v>9.4301788630622087E-6</v>
      </c>
    </row>
    <row r="10" spans="1:10" ht="21.75" customHeight="1" x14ac:dyDescent="0.2">
      <c r="A10" s="58" t="s">
        <v>156</v>
      </c>
      <c r="B10" s="58"/>
      <c r="D10" s="9">
        <v>113257</v>
      </c>
      <c r="F10" s="30">
        <f>D10/$D$13</f>
        <v>1.5095883639488854E-4</v>
      </c>
      <c r="H10" s="9">
        <v>113257</v>
      </c>
      <c r="J10" s="31">
        <f>H10/$H$13</f>
        <v>1.5095883639488854E-4</v>
      </c>
    </row>
    <row r="11" spans="1:10" ht="21.75" customHeight="1" x14ac:dyDescent="0.2">
      <c r="A11" s="58" t="s">
        <v>157</v>
      </c>
      <c r="B11" s="58"/>
      <c r="D11" s="9">
        <v>113101</v>
      </c>
      <c r="F11" s="30">
        <f>D11/$D$13</f>
        <v>1.5075090594928605E-4</v>
      </c>
      <c r="H11" s="9">
        <v>113101</v>
      </c>
      <c r="J11" s="31">
        <f>H11/$H$13</f>
        <v>1.5075090594928605E-4</v>
      </c>
    </row>
    <row r="12" spans="1:10" ht="21.75" customHeight="1" x14ac:dyDescent="0.2">
      <c r="A12" s="58" t="s">
        <v>158</v>
      </c>
      <c r="B12" s="58"/>
      <c r="D12" s="9">
        <v>749997539</v>
      </c>
      <c r="F12" s="30">
        <f>D12/$D$13</f>
        <v>0.99966232362211649</v>
      </c>
      <c r="H12" s="9">
        <v>749997539</v>
      </c>
      <c r="J12" s="31">
        <f>H12/$H$13</f>
        <v>0.99966232362211649</v>
      </c>
    </row>
    <row r="13" spans="1:10" ht="21.75" customHeight="1" thickBot="1" x14ac:dyDescent="0.25">
      <c r="A13" s="57" t="s">
        <v>77</v>
      </c>
      <c r="B13" s="57"/>
      <c r="D13" s="16">
        <f>SUM(D8:D12)</f>
        <v>750250881</v>
      </c>
      <c r="F13" s="32">
        <f>SUM(F8:F12)</f>
        <v>1</v>
      </c>
      <c r="H13" s="16">
        <f>SUM(H8:H12)</f>
        <v>750250881</v>
      </c>
      <c r="J13" s="33">
        <f>SUM(J8:J12)</f>
        <v>1</v>
      </c>
    </row>
    <row r="14" spans="1:10" ht="13.5" thickTop="1" x14ac:dyDescent="0.2">
      <c r="D14" s="40"/>
    </row>
  </sheetData>
  <autoFilter ref="A7:J13" xr:uid="{00000000-0001-0000-0C00-000000000000}">
    <filterColumn colId="0" showButton="0"/>
  </autoFilter>
  <mergeCells count="13">
    <mergeCell ref="A1:J1"/>
    <mergeCell ref="A2:J2"/>
    <mergeCell ref="A3:J3"/>
    <mergeCell ref="B5:J5"/>
    <mergeCell ref="D6:F6"/>
    <mergeCell ref="H6:J6"/>
    <mergeCell ref="A12:B12"/>
    <mergeCell ref="A13:B13"/>
    <mergeCell ref="A7:B7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2" t="s">
        <v>0</v>
      </c>
      <c r="B1" s="52"/>
      <c r="C1" s="52"/>
      <c r="D1" s="52"/>
      <c r="E1" s="52"/>
      <c r="F1" s="52"/>
    </row>
    <row r="2" spans="1:6" ht="21.75" customHeight="1" x14ac:dyDescent="0.2">
      <c r="A2" s="52" t="s">
        <v>86</v>
      </c>
      <c r="B2" s="52"/>
      <c r="C2" s="52"/>
      <c r="D2" s="52"/>
      <c r="E2" s="52"/>
      <c r="F2" s="52"/>
    </row>
    <row r="3" spans="1:6" ht="21.75" customHeight="1" x14ac:dyDescent="0.2">
      <c r="A3" s="52" t="s">
        <v>2</v>
      </c>
      <c r="B3" s="52"/>
      <c r="C3" s="52"/>
      <c r="D3" s="52"/>
      <c r="E3" s="52"/>
      <c r="F3" s="52"/>
    </row>
    <row r="4" spans="1:6" ht="14.45" customHeight="1" x14ac:dyDescent="0.2"/>
    <row r="5" spans="1:6" ht="29.1" customHeight="1" x14ac:dyDescent="0.2">
      <c r="A5" s="1" t="s">
        <v>126</v>
      </c>
      <c r="B5" s="53" t="s">
        <v>101</v>
      </c>
      <c r="C5" s="53"/>
      <c r="D5" s="53"/>
      <c r="E5" s="53"/>
      <c r="F5" s="53"/>
    </row>
    <row r="6" spans="1:6" ht="14.45" customHeight="1" x14ac:dyDescent="0.2">
      <c r="D6" s="2" t="s">
        <v>105</v>
      </c>
      <c r="F6" s="2" t="s">
        <v>9</v>
      </c>
    </row>
    <row r="7" spans="1:6" ht="14.45" customHeight="1" x14ac:dyDescent="0.2">
      <c r="A7" s="54" t="s">
        <v>101</v>
      </c>
      <c r="B7" s="54"/>
      <c r="D7" s="4" t="s">
        <v>83</v>
      </c>
      <c r="F7" s="4" t="s">
        <v>83</v>
      </c>
    </row>
    <row r="8" spans="1:6" ht="21.75" customHeight="1" x14ac:dyDescent="0.2">
      <c r="A8" s="61" t="s">
        <v>101</v>
      </c>
      <c r="B8" s="61"/>
      <c r="D8" s="6">
        <v>1780870144</v>
      </c>
      <c r="F8" s="6">
        <v>1780870144</v>
      </c>
    </row>
    <row r="9" spans="1:6" ht="21.75" customHeight="1" x14ac:dyDescent="0.2">
      <c r="A9" s="58" t="s">
        <v>127</v>
      </c>
      <c r="B9" s="58"/>
      <c r="D9" s="9">
        <v>8820064</v>
      </c>
      <c r="F9" s="9">
        <v>8820064</v>
      </c>
    </row>
    <row r="10" spans="1:6" ht="21.75" customHeight="1" x14ac:dyDescent="0.2">
      <c r="A10" s="59" t="s">
        <v>128</v>
      </c>
      <c r="B10" s="59"/>
      <c r="D10" s="13">
        <v>2498909062</v>
      </c>
      <c r="F10" s="13">
        <v>2498909062</v>
      </c>
    </row>
    <row r="11" spans="1:6" ht="21.75" customHeight="1" x14ac:dyDescent="0.2">
      <c r="A11" s="57" t="s">
        <v>77</v>
      </c>
      <c r="B11" s="57"/>
      <c r="D11" s="16">
        <v>4288599270</v>
      </c>
      <c r="F11" s="16">
        <v>4288599270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view="pageBreakPreview" zoomScale="110" zoomScaleNormal="100" zoomScaleSheetLayoutView="110" workbookViewId="0">
      <selection activeCell="I25" sqref="I25"/>
    </sheetView>
  </sheetViews>
  <sheetFormatPr defaultRowHeight="12.75" x14ac:dyDescent="0.2"/>
  <cols>
    <col min="1" max="1" width="22.28515625" bestFit="1" customWidth="1"/>
    <col min="2" max="2" width="1.28515625" customWidth="1"/>
    <col min="3" max="3" width="17.42578125" bestFit="1" customWidth="1"/>
    <col min="4" max="4" width="1.28515625" customWidth="1"/>
    <col min="5" max="5" width="28.42578125" bestFit="1" customWidth="1"/>
    <col min="6" max="6" width="1.28515625" customWidth="1"/>
    <col min="7" max="7" width="19.28515625" bestFit="1" customWidth="1"/>
    <col min="8" max="8" width="1.28515625" customWidth="1"/>
    <col min="9" max="9" width="19.42578125" bestFit="1" customWidth="1"/>
    <col min="10" max="10" width="1.28515625" customWidth="1"/>
    <col min="11" max="11" width="13.85546875" bestFit="1" customWidth="1"/>
    <col min="12" max="12" width="1.28515625" customWidth="1"/>
    <col min="13" max="13" width="20.28515625" bestFit="1" customWidth="1"/>
    <col min="14" max="14" width="1.28515625" customWidth="1"/>
    <col min="15" max="15" width="19.42578125" bestFit="1" customWidth="1"/>
    <col min="16" max="16" width="1.28515625" customWidth="1"/>
    <col min="17" max="17" width="13.85546875" bestFit="1" customWidth="1"/>
    <col min="18" max="18" width="1.28515625" customWidth="1"/>
    <col min="19" max="19" width="20.28515625" bestFit="1" customWidth="1"/>
    <col min="20" max="20" width="0.28515625" customWidth="1"/>
  </cols>
  <sheetData>
    <row r="1" spans="1:19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 ht="21.75" customHeight="1" x14ac:dyDescent="0.2">
      <c r="A2" s="52" t="s">
        <v>86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19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19" ht="14.45" customHeight="1" x14ac:dyDescent="0.2"/>
    <row r="5" spans="1:19" ht="14.45" customHeight="1" x14ac:dyDescent="0.2">
      <c r="A5" s="53" t="s">
        <v>108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19" ht="14.45" customHeight="1" x14ac:dyDescent="0.2">
      <c r="A6" s="54" t="s">
        <v>78</v>
      </c>
      <c r="C6" s="54" t="s">
        <v>129</v>
      </c>
      <c r="D6" s="54"/>
      <c r="E6" s="54"/>
      <c r="F6" s="54"/>
      <c r="G6" s="54"/>
      <c r="I6" s="54" t="s">
        <v>105</v>
      </c>
      <c r="J6" s="54"/>
      <c r="K6" s="54"/>
      <c r="L6" s="54"/>
      <c r="M6" s="54"/>
      <c r="O6" s="54" t="s">
        <v>106</v>
      </c>
      <c r="P6" s="54"/>
      <c r="Q6" s="54"/>
      <c r="R6" s="54"/>
      <c r="S6" s="54"/>
    </row>
    <row r="7" spans="1:19" ht="29.1" customHeight="1" x14ac:dyDescent="0.2">
      <c r="A7" s="54"/>
      <c r="C7" s="18" t="s">
        <v>130</v>
      </c>
      <c r="D7" s="3"/>
      <c r="E7" s="18" t="s">
        <v>131</v>
      </c>
      <c r="F7" s="3"/>
      <c r="G7" s="18" t="s">
        <v>132</v>
      </c>
      <c r="I7" s="18" t="s">
        <v>133</v>
      </c>
      <c r="J7" s="3"/>
      <c r="K7" s="18" t="s">
        <v>134</v>
      </c>
      <c r="L7" s="3"/>
      <c r="M7" s="18" t="s">
        <v>135</v>
      </c>
      <c r="O7" s="18" t="s">
        <v>133</v>
      </c>
      <c r="P7" s="3"/>
      <c r="Q7" s="18" t="s">
        <v>134</v>
      </c>
      <c r="R7" s="3"/>
      <c r="S7" s="18" t="s">
        <v>135</v>
      </c>
    </row>
    <row r="8" spans="1:19" ht="21.75" customHeight="1" x14ac:dyDescent="0.2">
      <c r="A8" s="5" t="s">
        <v>60</v>
      </c>
      <c r="C8" s="5" t="s">
        <v>136</v>
      </c>
      <c r="E8" s="6">
        <v>1359309</v>
      </c>
      <c r="G8" s="6">
        <v>2520</v>
      </c>
      <c r="I8" s="6">
        <v>3425458680</v>
      </c>
      <c r="K8" s="6">
        <v>194728917</v>
      </c>
      <c r="M8" s="6">
        <v>3230729763</v>
      </c>
      <c r="O8" s="6">
        <v>3425458680</v>
      </c>
      <c r="Q8" s="6">
        <v>194728917</v>
      </c>
      <c r="S8" s="6">
        <v>3230729763</v>
      </c>
    </row>
    <row r="9" spans="1:19" ht="21.75" customHeight="1" x14ac:dyDescent="0.2">
      <c r="A9" s="8" t="s">
        <v>61</v>
      </c>
      <c r="C9" s="8" t="s">
        <v>137</v>
      </c>
      <c r="E9" s="9">
        <v>3000000</v>
      </c>
      <c r="G9" s="9">
        <v>600</v>
      </c>
      <c r="I9" s="9">
        <v>1800000000</v>
      </c>
      <c r="K9" s="9">
        <v>18305085</v>
      </c>
      <c r="M9" s="9">
        <v>1781694915</v>
      </c>
      <c r="O9" s="9">
        <v>1800000000</v>
      </c>
      <c r="Q9" s="9">
        <v>18305085</v>
      </c>
      <c r="S9" s="9">
        <v>1781694915</v>
      </c>
    </row>
    <row r="10" spans="1:19" ht="21.75" customHeight="1" x14ac:dyDescent="0.2">
      <c r="A10" s="8" t="s">
        <v>48</v>
      </c>
      <c r="C10" s="8" t="s">
        <v>138</v>
      </c>
      <c r="E10" s="9">
        <v>6220649</v>
      </c>
      <c r="G10" s="9">
        <v>1915</v>
      </c>
      <c r="I10" s="9">
        <v>11912542835</v>
      </c>
      <c r="K10" s="9">
        <v>904750089</v>
      </c>
      <c r="M10" s="9">
        <v>11007792746</v>
      </c>
      <c r="O10" s="9">
        <v>11912542835</v>
      </c>
      <c r="Q10" s="9">
        <v>904750089</v>
      </c>
      <c r="S10" s="9">
        <v>11007792746</v>
      </c>
    </row>
    <row r="11" spans="1:19" ht="21.75" customHeight="1" x14ac:dyDescent="0.2">
      <c r="A11" s="8" t="s">
        <v>49</v>
      </c>
      <c r="C11" s="8" t="s">
        <v>139</v>
      </c>
      <c r="E11" s="9">
        <v>2900000</v>
      </c>
      <c r="G11" s="9">
        <v>480</v>
      </c>
      <c r="I11" s="9">
        <v>1392000000</v>
      </c>
      <c r="K11" s="9">
        <v>98352642</v>
      </c>
      <c r="M11" s="9">
        <v>1293647358</v>
      </c>
      <c r="O11" s="9">
        <v>1392000000</v>
      </c>
      <c r="Q11" s="9">
        <v>98352642</v>
      </c>
      <c r="S11" s="9">
        <v>1293647358</v>
      </c>
    </row>
    <row r="12" spans="1:19" ht="21.75" customHeight="1" x14ac:dyDescent="0.2">
      <c r="A12" s="8" t="s">
        <v>24</v>
      </c>
      <c r="C12" s="8" t="s">
        <v>140</v>
      </c>
      <c r="E12" s="9">
        <v>750000</v>
      </c>
      <c r="G12" s="9">
        <v>300</v>
      </c>
      <c r="I12" s="9">
        <v>225000000</v>
      </c>
      <c r="K12" s="9">
        <v>10294118</v>
      </c>
      <c r="M12" s="9">
        <v>214705882</v>
      </c>
      <c r="O12" s="9">
        <v>225000000</v>
      </c>
      <c r="Q12" s="9">
        <v>10294118</v>
      </c>
      <c r="S12" s="9">
        <v>214705882</v>
      </c>
    </row>
    <row r="13" spans="1:19" ht="21.75" customHeight="1" x14ac:dyDescent="0.2">
      <c r="A13" s="11" t="s">
        <v>72</v>
      </c>
      <c r="C13" s="8" t="s">
        <v>9</v>
      </c>
      <c r="E13" s="9">
        <v>300000</v>
      </c>
      <c r="G13" s="9">
        <v>610</v>
      </c>
      <c r="I13" s="13">
        <v>183000000</v>
      </c>
      <c r="K13" s="13">
        <v>3564137</v>
      </c>
      <c r="M13" s="13">
        <v>179435863</v>
      </c>
      <c r="O13" s="13">
        <v>183000000</v>
      </c>
      <c r="Q13" s="13">
        <v>3564137</v>
      </c>
      <c r="S13" s="13">
        <v>179435863</v>
      </c>
    </row>
    <row r="14" spans="1:19" ht="21.75" customHeight="1" x14ac:dyDescent="0.2">
      <c r="A14" s="15" t="s">
        <v>77</v>
      </c>
      <c r="C14" s="9"/>
      <c r="E14" s="9"/>
      <c r="G14" s="9"/>
      <c r="I14" s="16">
        <v>18938001515</v>
      </c>
      <c r="K14" s="16">
        <v>1229994988</v>
      </c>
      <c r="M14" s="16">
        <v>17708006527</v>
      </c>
      <c r="O14" s="16">
        <v>18938001515</v>
      </c>
      <c r="Q14" s="16">
        <v>1229994988</v>
      </c>
      <c r="S14" s="16">
        <v>17708006527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40EB7-0838-4246-8269-458EBA5DE342}">
  <sheetPr>
    <pageSetUpPr fitToPage="1"/>
  </sheetPr>
  <dimension ref="A1:M14"/>
  <sheetViews>
    <sheetView rightToLeft="1" view="pageBreakPreview" zoomScale="115" zoomScaleNormal="100" zoomScaleSheetLayoutView="115" workbookViewId="0">
      <selection activeCell="A4" sqref="A4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21.75" customHeight="1" x14ac:dyDescent="0.2">
      <c r="A2" s="52" t="s">
        <v>86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ht="14.45" customHeight="1" x14ac:dyDescent="0.2"/>
    <row r="5" spans="1:13" ht="14.45" customHeight="1" x14ac:dyDescent="0.2">
      <c r="A5" s="53" t="s">
        <v>143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3" ht="14.45" customHeight="1" x14ac:dyDescent="0.2">
      <c r="A6" s="62" t="s">
        <v>89</v>
      </c>
      <c r="C6" s="62" t="s">
        <v>105</v>
      </c>
      <c r="D6" s="62"/>
      <c r="E6" s="62"/>
      <c r="F6" s="62"/>
      <c r="G6" s="62"/>
      <c r="I6" s="62" t="s">
        <v>106</v>
      </c>
      <c r="J6" s="62"/>
      <c r="K6" s="62"/>
      <c r="L6" s="62"/>
      <c r="M6" s="62"/>
    </row>
    <row r="7" spans="1:13" ht="29.1" customHeight="1" x14ac:dyDescent="0.2">
      <c r="A7" s="62"/>
      <c r="C7" s="18" t="s">
        <v>141</v>
      </c>
      <c r="D7" s="3"/>
      <c r="E7" s="18" t="s">
        <v>134</v>
      </c>
      <c r="F7" s="3"/>
      <c r="G7" s="18" t="s">
        <v>142</v>
      </c>
      <c r="I7" s="18" t="s">
        <v>141</v>
      </c>
      <c r="J7" s="3"/>
      <c r="K7" s="18" t="s">
        <v>134</v>
      </c>
      <c r="L7" s="3"/>
      <c r="M7" s="18" t="s">
        <v>142</v>
      </c>
    </row>
    <row r="8" spans="1:13" ht="21.75" customHeight="1" x14ac:dyDescent="0.2">
      <c r="A8" s="5" t="s">
        <v>162</v>
      </c>
      <c r="C8" s="6">
        <v>19909</v>
      </c>
      <c r="E8" s="6">
        <v>0</v>
      </c>
      <c r="G8" s="6">
        <v>19909</v>
      </c>
      <c r="I8" s="6">
        <v>19909</v>
      </c>
      <c r="K8" s="6">
        <v>0</v>
      </c>
      <c r="M8" s="6">
        <v>19909</v>
      </c>
    </row>
    <row r="9" spans="1:13" ht="21.75" customHeight="1" x14ac:dyDescent="0.2">
      <c r="A9" s="8" t="s">
        <v>155</v>
      </c>
      <c r="C9" s="9">
        <v>7075</v>
      </c>
      <c r="E9" s="9">
        <v>0</v>
      </c>
      <c r="G9" s="9">
        <v>7075</v>
      </c>
      <c r="I9" s="9">
        <v>7075</v>
      </c>
      <c r="K9" s="9">
        <v>0</v>
      </c>
      <c r="M9" s="9">
        <v>7075</v>
      </c>
    </row>
    <row r="10" spans="1:13" ht="21.75" customHeight="1" x14ac:dyDescent="0.2">
      <c r="A10" s="8" t="s">
        <v>156</v>
      </c>
      <c r="C10" s="9">
        <v>113257</v>
      </c>
      <c r="E10" s="9">
        <v>0</v>
      </c>
      <c r="G10" s="9">
        <v>113257</v>
      </c>
      <c r="I10" s="9">
        <v>113257</v>
      </c>
      <c r="K10" s="9">
        <v>0</v>
      </c>
      <c r="M10" s="9">
        <v>113257</v>
      </c>
    </row>
    <row r="11" spans="1:13" ht="21.75" customHeight="1" x14ac:dyDescent="0.2">
      <c r="A11" s="8" t="s">
        <v>157</v>
      </c>
      <c r="C11" s="9">
        <v>113101</v>
      </c>
      <c r="E11" s="9">
        <v>0</v>
      </c>
      <c r="G11" s="9">
        <v>113101</v>
      </c>
      <c r="I11" s="9">
        <v>113101</v>
      </c>
      <c r="K11" s="9">
        <v>0</v>
      </c>
      <c r="M11" s="9">
        <v>113101</v>
      </c>
    </row>
    <row r="12" spans="1:13" ht="21.75" customHeight="1" x14ac:dyDescent="0.2">
      <c r="A12" s="8" t="s">
        <v>158</v>
      </c>
      <c r="C12" s="9">
        <v>749997539</v>
      </c>
      <c r="E12" s="9">
        <v>2125160</v>
      </c>
      <c r="G12" s="9">
        <v>747872379</v>
      </c>
      <c r="I12" s="9">
        <v>749997539</v>
      </c>
      <c r="K12" s="9">
        <v>2125160</v>
      </c>
      <c r="M12" s="9">
        <v>747872379</v>
      </c>
    </row>
    <row r="13" spans="1:13" ht="21.75" customHeight="1" thickBot="1" x14ac:dyDescent="0.25">
      <c r="A13" s="15" t="s">
        <v>77</v>
      </c>
      <c r="C13" s="16">
        <f>SUM(C8:C12)</f>
        <v>750250881</v>
      </c>
      <c r="E13" s="16">
        <f>SUM(E8:E12)</f>
        <v>2125160</v>
      </c>
      <c r="G13" s="16">
        <f>SUM(G8:G12)</f>
        <v>748125721</v>
      </c>
      <c r="I13" s="16">
        <f>SUM(I8:I12)</f>
        <v>750250881</v>
      </c>
      <c r="K13" s="16">
        <f>SUM(K8:K12)</f>
        <v>2125160</v>
      </c>
      <c r="M13" s="16">
        <f>SUM(M8:M12)</f>
        <v>748125721</v>
      </c>
    </row>
    <row r="14" spans="1:13" ht="13.5" thickTop="1" x14ac:dyDescent="0.2"/>
  </sheetData>
  <autoFilter ref="A6:M13" xr:uid="{00000000-0001-0000-1100-000000000000}">
    <filterColumn colId="2" showButton="0"/>
    <filterColumn colId="3" showButton="0"/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7"/>
  <sheetViews>
    <sheetView rightToLeft="1" view="pageBreakPreview" zoomScaleNormal="100" zoomScaleSheetLayoutView="100" workbookViewId="0">
      <selection activeCell="M28" sqref="M28"/>
    </sheetView>
  </sheetViews>
  <sheetFormatPr defaultRowHeight="12.75" x14ac:dyDescent="0.2"/>
  <cols>
    <col min="1" max="1" width="26.570312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8" ht="21.75" customHeight="1" x14ac:dyDescent="0.2">
      <c r="A2" s="52" t="s">
        <v>86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14.45" customHeight="1" x14ac:dyDescent="0.2"/>
    <row r="5" spans="1:18" ht="14.45" customHeight="1" x14ac:dyDescent="0.2">
      <c r="A5" s="53" t="s">
        <v>144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4.45" customHeight="1" x14ac:dyDescent="0.2">
      <c r="A6" s="54" t="s">
        <v>89</v>
      </c>
      <c r="C6" s="54" t="s">
        <v>105</v>
      </c>
      <c r="D6" s="54"/>
      <c r="E6" s="54"/>
      <c r="F6" s="54"/>
      <c r="G6" s="54"/>
      <c r="H6" s="54"/>
      <c r="I6" s="54"/>
      <c r="K6" s="54" t="s">
        <v>106</v>
      </c>
      <c r="L6" s="54"/>
      <c r="M6" s="54"/>
      <c r="N6" s="54"/>
      <c r="O6" s="54"/>
      <c r="P6" s="54"/>
      <c r="Q6" s="54"/>
      <c r="R6" s="54"/>
    </row>
    <row r="7" spans="1:18" ht="29.1" customHeight="1" x14ac:dyDescent="0.2">
      <c r="A7" s="54"/>
      <c r="C7" s="18" t="s">
        <v>13</v>
      </c>
      <c r="D7" s="3"/>
      <c r="E7" s="18" t="s">
        <v>145</v>
      </c>
      <c r="F7" s="3"/>
      <c r="G7" s="18" t="s">
        <v>146</v>
      </c>
      <c r="H7" s="3"/>
      <c r="I7" s="18" t="s">
        <v>147</v>
      </c>
      <c r="K7" s="18" t="s">
        <v>13</v>
      </c>
      <c r="L7" s="3"/>
      <c r="M7" s="18" t="s">
        <v>145</v>
      </c>
      <c r="N7" s="3"/>
      <c r="O7" s="18" t="s">
        <v>146</v>
      </c>
      <c r="P7" s="3"/>
      <c r="Q7" s="55" t="s">
        <v>147</v>
      </c>
      <c r="R7" s="55"/>
    </row>
    <row r="8" spans="1:18" ht="21.75" customHeight="1" x14ac:dyDescent="0.2">
      <c r="A8" s="5" t="s">
        <v>35</v>
      </c>
      <c r="C8" s="6">
        <v>562000</v>
      </c>
      <c r="E8" s="6">
        <v>37375680439</v>
      </c>
      <c r="G8" s="6">
        <v>34167567189</v>
      </c>
      <c r="I8" s="6">
        <v>3208113250</v>
      </c>
      <c r="K8" s="6">
        <v>562000</v>
      </c>
      <c r="M8" s="6">
        <v>37375680439</v>
      </c>
      <c r="O8" s="6">
        <v>34167567189</v>
      </c>
      <c r="Q8" s="51">
        <v>3208113250</v>
      </c>
      <c r="R8" s="51"/>
    </row>
    <row r="9" spans="1:18" ht="21.75" customHeight="1" x14ac:dyDescent="0.2">
      <c r="A9" s="8" t="s">
        <v>44</v>
      </c>
      <c r="C9" s="9">
        <v>100000</v>
      </c>
      <c r="E9" s="9">
        <v>1121265113</v>
      </c>
      <c r="G9" s="9">
        <v>1102411966</v>
      </c>
      <c r="I9" s="9">
        <v>18853147</v>
      </c>
      <c r="K9" s="9">
        <v>100000</v>
      </c>
      <c r="M9" s="9">
        <v>1121265113</v>
      </c>
      <c r="O9" s="9">
        <v>1102411966</v>
      </c>
      <c r="Q9" s="48">
        <v>18853147</v>
      </c>
      <c r="R9" s="48"/>
    </row>
    <row r="10" spans="1:18" ht="21.75" customHeight="1" x14ac:dyDescent="0.2">
      <c r="A10" s="8" t="s">
        <v>68</v>
      </c>
      <c r="C10" s="9">
        <v>1000000</v>
      </c>
      <c r="E10" s="9">
        <v>24380074085</v>
      </c>
      <c r="G10" s="9">
        <v>25461648151</v>
      </c>
      <c r="I10" s="9">
        <v>-1081574066</v>
      </c>
      <c r="K10" s="9">
        <v>1000000</v>
      </c>
      <c r="M10" s="9">
        <v>24380074085</v>
      </c>
      <c r="O10" s="9">
        <v>25461648151</v>
      </c>
      <c r="Q10" s="48">
        <v>-1081574066</v>
      </c>
      <c r="R10" s="48"/>
    </row>
    <row r="11" spans="1:18" ht="21.75" customHeight="1" x14ac:dyDescent="0.2">
      <c r="A11" s="8" t="s">
        <v>23</v>
      </c>
      <c r="C11" s="9">
        <v>30354405</v>
      </c>
      <c r="E11" s="9">
        <v>63846508456</v>
      </c>
      <c r="G11" s="9">
        <v>62799710961</v>
      </c>
      <c r="I11" s="9">
        <v>1046797495</v>
      </c>
      <c r="K11" s="9">
        <v>30354405</v>
      </c>
      <c r="M11" s="9">
        <v>63846508456</v>
      </c>
      <c r="O11" s="9">
        <v>62799710961</v>
      </c>
      <c r="Q11" s="48">
        <v>1046797495</v>
      </c>
      <c r="R11" s="48"/>
    </row>
    <row r="12" spans="1:18" ht="21.75" customHeight="1" x14ac:dyDescent="0.2">
      <c r="A12" s="8" t="s">
        <v>39</v>
      </c>
      <c r="C12" s="9">
        <v>14329099</v>
      </c>
      <c r="E12" s="9">
        <v>82869272014</v>
      </c>
      <c r="G12" s="9">
        <v>72513508820</v>
      </c>
      <c r="I12" s="9">
        <v>10355763194</v>
      </c>
      <c r="K12" s="9">
        <v>14329099</v>
      </c>
      <c r="M12" s="9">
        <v>82869272014</v>
      </c>
      <c r="O12" s="9">
        <v>72513508820</v>
      </c>
      <c r="Q12" s="48">
        <v>10355763194</v>
      </c>
      <c r="R12" s="48"/>
    </row>
    <row r="13" spans="1:18" ht="21.75" customHeight="1" x14ac:dyDescent="0.2">
      <c r="A13" s="8" t="s">
        <v>31</v>
      </c>
      <c r="C13" s="9">
        <v>11000989</v>
      </c>
      <c r="E13" s="9">
        <v>24545765524</v>
      </c>
      <c r="G13" s="9">
        <v>25314091192</v>
      </c>
      <c r="I13" s="9">
        <v>-768325668</v>
      </c>
      <c r="K13" s="9">
        <v>11000989</v>
      </c>
      <c r="M13" s="9">
        <v>24545765524</v>
      </c>
      <c r="O13" s="9">
        <v>25314091192</v>
      </c>
      <c r="Q13" s="48">
        <v>-768325668</v>
      </c>
      <c r="R13" s="48"/>
    </row>
    <row r="14" spans="1:18" ht="21.75" customHeight="1" x14ac:dyDescent="0.2">
      <c r="A14" s="8" t="s">
        <v>70</v>
      </c>
      <c r="C14" s="9">
        <v>800000</v>
      </c>
      <c r="E14" s="9">
        <v>6218591292</v>
      </c>
      <c r="G14" s="9">
        <v>6239393760</v>
      </c>
      <c r="I14" s="9">
        <v>-20802468</v>
      </c>
      <c r="K14" s="9">
        <v>800000</v>
      </c>
      <c r="M14" s="9">
        <v>6218591292</v>
      </c>
      <c r="O14" s="9">
        <v>6239393760</v>
      </c>
      <c r="Q14" s="48">
        <v>-20802468</v>
      </c>
      <c r="R14" s="48"/>
    </row>
    <row r="15" spans="1:18" ht="21.75" customHeight="1" x14ac:dyDescent="0.2">
      <c r="A15" s="8" t="s">
        <v>64</v>
      </c>
      <c r="C15" s="9">
        <v>37047587</v>
      </c>
      <c r="E15" s="9">
        <v>109035606295</v>
      </c>
      <c r="G15" s="9">
        <v>95468860169</v>
      </c>
      <c r="I15" s="9">
        <v>13566746126</v>
      </c>
      <c r="K15" s="9">
        <v>37047587</v>
      </c>
      <c r="M15" s="9">
        <v>109035606295</v>
      </c>
      <c r="O15" s="9">
        <v>95468860169</v>
      </c>
      <c r="Q15" s="48">
        <v>13566746126</v>
      </c>
      <c r="R15" s="48"/>
    </row>
    <row r="16" spans="1:18" ht="21.75" customHeight="1" x14ac:dyDescent="0.2">
      <c r="A16" s="11" t="s">
        <v>75</v>
      </c>
      <c r="C16" s="13">
        <v>460000</v>
      </c>
      <c r="E16" s="13">
        <v>13101574605</v>
      </c>
      <c r="G16" s="13">
        <v>10843655019</v>
      </c>
      <c r="I16" s="13">
        <v>2257919586</v>
      </c>
      <c r="K16" s="13">
        <v>460000</v>
      </c>
      <c r="M16" s="13">
        <v>13101574605</v>
      </c>
      <c r="O16" s="13">
        <v>10843655019</v>
      </c>
      <c r="Q16" s="49">
        <v>2257919586</v>
      </c>
      <c r="R16" s="49"/>
    </row>
    <row r="17" spans="1:18" ht="21.75" customHeight="1" x14ac:dyDescent="0.2">
      <c r="A17" s="15" t="s">
        <v>77</v>
      </c>
      <c r="C17" s="16">
        <v>95654080</v>
      </c>
      <c r="E17" s="16">
        <v>362494337823</v>
      </c>
      <c r="G17" s="16">
        <v>333910847227</v>
      </c>
      <c r="I17" s="16">
        <v>28583490596</v>
      </c>
      <c r="K17" s="16">
        <v>95654080</v>
      </c>
      <c r="M17" s="16">
        <v>362494337823</v>
      </c>
      <c r="O17" s="16">
        <v>333910847227</v>
      </c>
      <c r="Q17" s="50">
        <v>28583490596</v>
      </c>
      <c r="R17" s="50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</mergeCells>
  <pageMargins left="0.39" right="0.39" top="0.39" bottom="0.39" header="0" footer="0"/>
  <pageSetup scale="8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2"/>
  <sheetViews>
    <sheetView rightToLeft="1" view="pageBreakPreview" zoomScaleNormal="100" zoomScaleSheetLayoutView="100" workbookViewId="0">
      <selection activeCell="M75" sqref="M75"/>
    </sheetView>
  </sheetViews>
  <sheetFormatPr defaultRowHeight="12.75" x14ac:dyDescent="0.2"/>
  <cols>
    <col min="1" max="1" width="26.570312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8" ht="21.75" customHeight="1" x14ac:dyDescent="0.2">
      <c r="A2" s="52" t="s">
        <v>86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14.45" customHeight="1" x14ac:dyDescent="0.2"/>
    <row r="5" spans="1:18" ht="14.45" customHeight="1" x14ac:dyDescent="0.2">
      <c r="A5" s="53" t="s">
        <v>148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4.45" customHeight="1" x14ac:dyDescent="0.2">
      <c r="A6" s="54" t="s">
        <v>89</v>
      </c>
      <c r="C6" s="54" t="s">
        <v>105</v>
      </c>
      <c r="D6" s="54"/>
      <c r="E6" s="54"/>
      <c r="F6" s="54"/>
      <c r="G6" s="54"/>
      <c r="H6" s="54"/>
      <c r="I6" s="54"/>
      <c r="K6" s="54" t="s">
        <v>106</v>
      </c>
      <c r="L6" s="54"/>
      <c r="M6" s="54"/>
      <c r="N6" s="54"/>
      <c r="O6" s="54"/>
      <c r="P6" s="54"/>
      <c r="Q6" s="54"/>
      <c r="R6" s="54"/>
    </row>
    <row r="7" spans="1:18" ht="29.1" customHeight="1" x14ac:dyDescent="0.2">
      <c r="A7" s="54"/>
      <c r="C7" s="18" t="s">
        <v>13</v>
      </c>
      <c r="D7" s="3"/>
      <c r="E7" s="18" t="s">
        <v>15</v>
      </c>
      <c r="F7" s="3"/>
      <c r="G7" s="18" t="s">
        <v>146</v>
      </c>
      <c r="H7" s="3"/>
      <c r="I7" s="18" t="s">
        <v>149</v>
      </c>
      <c r="K7" s="18" t="s">
        <v>13</v>
      </c>
      <c r="L7" s="3"/>
      <c r="M7" s="18" t="s">
        <v>15</v>
      </c>
      <c r="N7" s="3"/>
      <c r="O7" s="18" t="s">
        <v>146</v>
      </c>
      <c r="P7" s="3"/>
      <c r="Q7" s="55" t="s">
        <v>149</v>
      </c>
      <c r="R7" s="55"/>
    </row>
    <row r="8" spans="1:18" ht="21.75" customHeight="1" x14ac:dyDescent="0.2">
      <c r="A8" s="5" t="s">
        <v>46</v>
      </c>
      <c r="C8" s="6">
        <v>8942001</v>
      </c>
      <c r="E8" s="6">
        <v>142853357249</v>
      </c>
      <c r="G8" s="6">
        <v>109668788696</v>
      </c>
      <c r="I8" s="6">
        <v>33184568553</v>
      </c>
      <c r="K8" s="6">
        <v>8942001</v>
      </c>
      <c r="M8" s="6">
        <v>142853357249</v>
      </c>
      <c r="O8" s="6">
        <v>109668788696</v>
      </c>
      <c r="Q8" s="51">
        <v>33184568553</v>
      </c>
      <c r="R8" s="51"/>
    </row>
    <row r="9" spans="1:18" ht="21.75" customHeight="1" x14ac:dyDescent="0.2">
      <c r="A9" s="8" t="s">
        <v>28</v>
      </c>
      <c r="C9" s="9">
        <v>4472861</v>
      </c>
      <c r="E9" s="9">
        <v>51750412246</v>
      </c>
      <c r="G9" s="9">
        <v>55034743727</v>
      </c>
      <c r="I9" s="9">
        <v>-3284331480</v>
      </c>
      <c r="K9" s="9">
        <v>4472861</v>
      </c>
      <c r="M9" s="9">
        <v>51750412246</v>
      </c>
      <c r="O9" s="9">
        <v>55034743727</v>
      </c>
      <c r="Q9" s="48">
        <v>-3284331480</v>
      </c>
      <c r="R9" s="48"/>
    </row>
    <row r="10" spans="1:18" ht="21.75" customHeight="1" x14ac:dyDescent="0.2">
      <c r="A10" s="8" t="s">
        <v>55</v>
      </c>
      <c r="C10" s="9">
        <v>1450000</v>
      </c>
      <c r="E10" s="9">
        <v>26732746070</v>
      </c>
      <c r="G10" s="9">
        <v>24603334650</v>
      </c>
      <c r="I10" s="9">
        <v>2129411419</v>
      </c>
      <c r="K10" s="9">
        <v>1450000</v>
      </c>
      <c r="M10" s="9">
        <v>26732746070</v>
      </c>
      <c r="O10" s="9">
        <v>24603334650</v>
      </c>
      <c r="Q10" s="48">
        <v>2129411419</v>
      </c>
      <c r="R10" s="48"/>
    </row>
    <row r="11" spans="1:18" ht="21.75" customHeight="1" x14ac:dyDescent="0.2">
      <c r="A11" s="8" t="s">
        <v>67</v>
      </c>
      <c r="C11" s="9">
        <v>31813200</v>
      </c>
      <c r="E11" s="9">
        <v>762665580570</v>
      </c>
      <c r="G11" s="9">
        <v>607670216307</v>
      </c>
      <c r="I11" s="9">
        <v>154995364263</v>
      </c>
      <c r="K11" s="9">
        <v>31813200</v>
      </c>
      <c r="M11" s="9">
        <v>762665580570</v>
      </c>
      <c r="O11" s="9">
        <v>607670216307</v>
      </c>
      <c r="Q11" s="48">
        <v>154995364263</v>
      </c>
      <c r="R11" s="48"/>
    </row>
    <row r="12" spans="1:18" ht="21.75" customHeight="1" x14ac:dyDescent="0.2">
      <c r="A12" s="8" t="s">
        <v>69</v>
      </c>
      <c r="C12" s="9">
        <v>8935516</v>
      </c>
      <c r="E12" s="9">
        <v>71729535692</v>
      </c>
      <c r="G12" s="9">
        <v>80950637931</v>
      </c>
      <c r="I12" s="9">
        <v>-9221102238</v>
      </c>
      <c r="K12" s="9">
        <v>8935516</v>
      </c>
      <c r="M12" s="9">
        <v>71729535692</v>
      </c>
      <c r="O12" s="9">
        <v>80950637931</v>
      </c>
      <c r="Q12" s="48">
        <v>-9221102238</v>
      </c>
      <c r="R12" s="48"/>
    </row>
    <row r="13" spans="1:18" ht="21.75" customHeight="1" x14ac:dyDescent="0.2">
      <c r="A13" s="8" t="s">
        <v>56</v>
      </c>
      <c r="C13" s="9">
        <v>1725439</v>
      </c>
      <c r="E13" s="9">
        <v>139467776502</v>
      </c>
      <c r="G13" s="9">
        <v>132225587764</v>
      </c>
      <c r="I13" s="9">
        <v>7242188738</v>
      </c>
      <c r="K13" s="9">
        <v>1725439</v>
      </c>
      <c r="M13" s="9">
        <v>139467776502</v>
      </c>
      <c r="O13" s="9">
        <v>132225587764</v>
      </c>
      <c r="Q13" s="48">
        <v>7242188738</v>
      </c>
      <c r="R13" s="48"/>
    </row>
    <row r="14" spans="1:18" ht="21.75" customHeight="1" x14ac:dyDescent="0.2">
      <c r="A14" s="8" t="s">
        <v>54</v>
      </c>
      <c r="C14" s="9">
        <v>1339365</v>
      </c>
      <c r="E14" s="9">
        <v>94492732477</v>
      </c>
      <c r="G14" s="9">
        <v>85707965084</v>
      </c>
      <c r="I14" s="9">
        <v>8784767393</v>
      </c>
      <c r="K14" s="9">
        <v>1339365</v>
      </c>
      <c r="M14" s="9">
        <v>94492732477</v>
      </c>
      <c r="O14" s="9">
        <v>85707965084</v>
      </c>
      <c r="Q14" s="48">
        <v>8784767393</v>
      </c>
      <c r="R14" s="48"/>
    </row>
    <row r="15" spans="1:18" ht="21.75" customHeight="1" x14ac:dyDescent="0.2">
      <c r="A15" s="8" t="s">
        <v>42</v>
      </c>
      <c r="C15" s="9">
        <v>4688080</v>
      </c>
      <c r="E15" s="9">
        <v>161372369202</v>
      </c>
      <c r="G15" s="9">
        <v>167116509072</v>
      </c>
      <c r="I15" s="9">
        <v>-5744139869</v>
      </c>
      <c r="K15" s="9">
        <v>4688080</v>
      </c>
      <c r="M15" s="9">
        <v>161372369202</v>
      </c>
      <c r="O15" s="9">
        <v>167116509072</v>
      </c>
      <c r="Q15" s="48">
        <v>-5744139869</v>
      </c>
      <c r="R15" s="48"/>
    </row>
    <row r="16" spans="1:18" ht="21.75" customHeight="1" x14ac:dyDescent="0.2">
      <c r="A16" s="8" t="s">
        <v>27</v>
      </c>
      <c r="C16" s="9">
        <v>10000000</v>
      </c>
      <c r="E16" s="9">
        <v>63207599000</v>
      </c>
      <c r="G16" s="9">
        <v>54277169000</v>
      </c>
      <c r="I16" s="9">
        <v>8930430000</v>
      </c>
      <c r="K16" s="9">
        <v>10000000</v>
      </c>
      <c r="M16" s="9">
        <v>63207599000</v>
      </c>
      <c r="O16" s="9">
        <v>54277169000</v>
      </c>
      <c r="Q16" s="48">
        <v>8930430000</v>
      </c>
      <c r="R16" s="48"/>
    </row>
    <row r="17" spans="1:18" ht="21.75" customHeight="1" x14ac:dyDescent="0.2">
      <c r="A17" s="8" t="s">
        <v>60</v>
      </c>
      <c r="C17" s="9">
        <v>1359309</v>
      </c>
      <c r="E17" s="9">
        <v>73685028208</v>
      </c>
      <c r="G17" s="9">
        <v>64742473988</v>
      </c>
      <c r="I17" s="9">
        <v>8942554220</v>
      </c>
      <c r="K17" s="9">
        <v>1359309</v>
      </c>
      <c r="M17" s="9">
        <v>73685028208</v>
      </c>
      <c r="O17" s="9">
        <v>64742473988</v>
      </c>
      <c r="Q17" s="48">
        <v>8942554220</v>
      </c>
      <c r="R17" s="48"/>
    </row>
    <row r="18" spans="1:18" ht="21.75" customHeight="1" x14ac:dyDescent="0.2">
      <c r="A18" s="8" t="s">
        <v>20</v>
      </c>
      <c r="C18" s="9">
        <v>19986764</v>
      </c>
      <c r="E18" s="9">
        <v>70404545415</v>
      </c>
      <c r="G18" s="9">
        <v>61678348237</v>
      </c>
      <c r="I18" s="9">
        <v>8726197178</v>
      </c>
      <c r="K18" s="9">
        <v>19986764</v>
      </c>
      <c r="M18" s="9">
        <v>70404545415</v>
      </c>
      <c r="O18" s="9">
        <v>61678348237</v>
      </c>
      <c r="Q18" s="48">
        <v>8726197178</v>
      </c>
      <c r="R18" s="48"/>
    </row>
    <row r="19" spans="1:18" ht="21.75" customHeight="1" x14ac:dyDescent="0.2">
      <c r="A19" s="8" t="s">
        <v>39</v>
      </c>
      <c r="C19" s="9">
        <v>2464657</v>
      </c>
      <c r="E19" s="9">
        <v>16434466953</v>
      </c>
      <c r="G19" s="9">
        <v>12472586537</v>
      </c>
      <c r="I19" s="9">
        <v>3961880416</v>
      </c>
      <c r="K19" s="9">
        <v>2464657</v>
      </c>
      <c r="M19" s="9">
        <v>16434466953</v>
      </c>
      <c r="O19" s="9">
        <v>12472586537</v>
      </c>
      <c r="Q19" s="48">
        <v>3961880416</v>
      </c>
      <c r="R19" s="48"/>
    </row>
    <row r="20" spans="1:18" ht="21.75" customHeight="1" x14ac:dyDescent="0.2">
      <c r="A20" s="8" t="s">
        <v>45</v>
      </c>
      <c r="C20" s="9">
        <v>4615365</v>
      </c>
      <c r="E20" s="9">
        <v>38789959295</v>
      </c>
      <c r="G20" s="9">
        <v>39751693823</v>
      </c>
      <c r="I20" s="9">
        <v>-961734527</v>
      </c>
      <c r="K20" s="9">
        <v>4615365</v>
      </c>
      <c r="M20" s="9">
        <v>38789959295</v>
      </c>
      <c r="O20" s="9">
        <v>39751693823</v>
      </c>
      <c r="Q20" s="48">
        <v>-961734527</v>
      </c>
      <c r="R20" s="48"/>
    </row>
    <row r="21" spans="1:18" ht="21.75" customHeight="1" x14ac:dyDescent="0.2">
      <c r="A21" s="8" t="s">
        <v>22</v>
      </c>
      <c r="C21" s="9">
        <v>43229031</v>
      </c>
      <c r="E21" s="9">
        <v>157853123772</v>
      </c>
      <c r="G21" s="9">
        <v>154545307259</v>
      </c>
      <c r="I21" s="9">
        <v>3307816513</v>
      </c>
      <c r="K21" s="9">
        <v>43229031</v>
      </c>
      <c r="M21" s="9">
        <v>157853123772</v>
      </c>
      <c r="O21" s="9">
        <v>154545307259</v>
      </c>
      <c r="Q21" s="48">
        <v>3307816513</v>
      </c>
      <c r="R21" s="48"/>
    </row>
    <row r="22" spans="1:18" ht="21.75" customHeight="1" x14ac:dyDescent="0.2">
      <c r="A22" s="8" t="s">
        <v>43</v>
      </c>
      <c r="C22" s="9">
        <v>700000</v>
      </c>
      <c r="E22" s="9">
        <v>11967768470</v>
      </c>
      <c r="G22" s="9">
        <v>11898309570</v>
      </c>
      <c r="I22" s="9">
        <v>69458899</v>
      </c>
      <c r="K22" s="9">
        <v>700000</v>
      </c>
      <c r="M22" s="9">
        <v>11967768470</v>
      </c>
      <c r="O22" s="9">
        <v>11898309570</v>
      </c>
      <c r="Q22" s="48">
        <v>69458899</v>
      </c>
      <c r="R22" s="48"/>
    </row>
    <row r="23" spans="1:18" ht="21.75" customHeight="1" x14ac:dyDescent="0.2">
      <c r="A23" s="8" t="s">
        <v>35</v>
      </c>
      <c r="C23" s="9">
        <v>1214953</v>
      </c>
      <c r="E23" s="9">
        <v>84413410159</v>
      </c>
      <c r="G23" s="9">
        <v>89873842437</v>
      </c>
      <c r="I23" s="9">
        <v>-5460432277</v>
      </c>
      <c r="K23" s="9">
        <v>1214953</v>
      </c>
      <c r="M23" s="9">
        <v>84413410159</v>
      </c>
      <c r="O23" s="9">
        <v>89873842437</v>
      </c>
      <c r="Q23" s="48">
        <v>-5460432277</v>
      </c>
      <c r="R23" s="48"/>
    </row>
    <row r="24" spans="1:18" ht="21.75" customHeight="1" x14ac:dyDescent="0.2">
      <c r="A24" s="8" t="s">
        <v>26</v>
      </c>
      <c r="C24" s="9">
        <v>21357837</v>
      </c>
      <c r="E24" s="9">
        <v>311321364114</v>
      </c>
      <c r="G24" s="9">
        <v>261408617733</v>
      </c>
      <c r="I24" s="9">
        <v>49912746381</v>
      </c>
      <c r="K24" s="9">
        <v>21357837</v>
      </c>
      <c r="M24" s="9">
        <v>311321364114</v>
      </c>
      <c r="O24" s="9">
        <v>261408617733</v>
      </c>
      <c r="Q24" s="48">
        <v>49912746381</v>
      </c>
      <c r="R24" s="48"/>
    </row>
    <row r="25" spans="1:18" ht="21.75" customHeight="1" x14ac:dyDescent="0.2">
      <c r="A25" s="8" t="s">
        <v>19</v>
      </c>
      <c r="C25" s="9">
        <v>10666000</v>
      </c>
      <c r="E25" s="9">
        <v>49742693554</v>
      </c>
      <c r="G25" s="9">
        <v>44133411089</v>
      </c>
      <c r="I25" s="9">
        <v>5609282464</v>
      </c>
      <c r="K25" s="9">
        <v>10666000</v>
      </c>
      <c r="M25" s="9">
        <v>49742693554</v>
      </c>
      <c r="O25" s="9">
        <v>44133411089</v>
      </c>
      <c r="Q25" s="48">
        <v>5609282464</v>
      </c>
      <c r="R25" s="48"/>
    </row>
    <row r="26" spans="1:18" ht="21.75" customHeight="1" x14ac:dyDescent="0.2">
      <c r="A26" s="8" t="s">
        <v>47</v>
      </c>
      <c r="C26" s="9">
        <v>33200000</v>
      </c>
      <c r="E26" s="9">
        <v>116619508560</v>
      </c>
      <c r="G26" s="9">
        <v>94975718412</v>
      </c>
      <c r="I26" s="9">
        <v>21643790148</v>
      </c>
      <c r="K26" s="9">
        <v>33200000</v>
      </c>
      <c r="M26" s="9">
        <v>116619508560</v>
      </c>
      <c r="O26" s="9">
        <v>94975718412</v>
      </c>
      <c r="Q26" s="48">
        <v>21643790148</v>
      </c>
      <c r="R26" s="48"/>
    </row>
    <row r="27" spans="1:18" ht="21.75" customHeight="1" x14ac:dyDescent="0.2">
      <c r="A27" s="8" t="s">
        <v>53</v>
      </c>
      <c r="C27" s="9">
        <v>75000</v>
      </c>
      <c r="E27" s="9">
        <v>25913131050</v>
      </c>
      <c r="G27" s="9">
        <v>21194887200</v>
      </c>
      <c r="I27" s="9">
        <v>4718243850</v>
      </c>
      <c r="K27" s="9">
        <v>75000</v>
      </c>
      <c r="M27" s="9">
        <v>25913131050</v>
      </c>
      <c r="O27" s="9">
        <v>21194887200</v>
      </c>
      <c r="Q27" s="48">
        <v>4718243850</v>
      </c>
      <c r="R27" s="48"/>
    </row>
    <row r="28" spans="1:18" ht="21.75" customHeight="1" x14ac:dyDescent="0.2">
      <c r="A28" s="8" t="s">
        <v>33</v>
      </c>
      <c r="C28" s="9">
        <v>6600000</v>
      </c>
      <c r="E28" s="9">
        <v>185401680420</v>
      </c>
      <c r="G28" s="9">
        <v>128360047200</v>
      </c>
      <c r="I28" s="9">
        <v>57041633220</v>
      </c>
      <c r="K28" s="9">
        <v>6600000</v>
      </c>
      <c r="M28" s="9">
        <v>185401680420</v>
      </c>
      <c r="O28" s="9">
        <v>128360047200</v>
      </c>
      <c r="Q28" s="48">
        <v>57041633220</v>
      </c>
      <c r="R28" s="48"/>
    </row>
    <row r="29" spans="1:18" ht="21.75" customHeight="1" x14ac:dyDescent="0.2">
      <c r="A29" s="8" t="s">
        <v>38</v>
      </c>
      <c r="C29" s="9">
        <v>26296215</v>
      </c>
      <c r="E29" s="9">
        <v>69328955550</v>
      </c>
      <c r="G29" s="9">
        <v>66354359791</v>
      </c>
      <c r="I29" s="9">
        <v>2974595759</v>
      </c>
      <c r="K29" s="9">
        <v>26296215</v>
      </c>
      <c r="M29" s="9">
        <v>69328955550</v>
      </c>
      <c r="O29" s="9">
        <v>66354359791</v>
      </c>
      <c r="Q29" s="48">
        <v>2974595759</v>
      </c>
      <c r="R29" s="48"/>
    </row>
    <row r="30" spans="1:18" ht="21.75" customHeight="1" x14ac:dyDescent="0.2">
      <c r="A30" s="8" t="s">
        <v>68</v>
      </c>
      <c r="C30" s="9">
        <v>1050000</v>
      </c>
      <c r="E30" s="9">
        <v>27213997020</v>
      </c>
      <c r="G30" s="9">
        <v>26734730659</v>
      </c>
      <c r="I30" s="9">
        <v>479266360</v>
      </c>
      <c r="K30" s="9">
        <v>1050000</v>
      </c>
      <c r="M30" s="9">
        <v>27213997020</v>
      </c>
      <c r="O30" s="9">
        <v>26734730659</v>
      </c>
      <c r="Q30" s="48">
        <v>479266360</v>
      </c>
      <c r="R30" s="48"/>
    </row>
    <row r="31" spans="1:18" ht="21.75" customHeight="1" x14ac:dyDescent="0.2">
      <c r="A31" s="8" t="s">
        <v>62</v>
      </c>
      <c r="C31" s="9">
        <v>7773332</v>
      </c>
      <c r="E31" s="9">
        <v>188974481519</v>
      </c>
      <c r="G31" s="9">
        <v>159355624007</v>
      </c>
      <c r="I31" s="9">
        <v>29618857512</v>
      </c>
      <c r="K31" s="9">
        <v>7773332</v>
      </c>
      <c r="M31" s="9">
        <v>188974481519</v>
      </c>
      <c r="O31" s="9">
        <v>159355624007</v>
      </c>
      <c r="Q31" s="48">
        <v>29618857512</v>
      </c>
      <c r="R31" s="48"/>
    </row>
    <row r="32" spans="1:18" ht="21.75" customHeight="1" x14ac:dyDescent="0.2">
      <c r="A32" s="8" t="s">
        <v>73</v>
      </c>
      <c r="C32" s="9">
        <v>6240000</v>
      </c>
      <c r="E32" s="9">
        <v>89780589600</v>
      </c>
      <c r="G32" s="9">
        <v>91712982208</v>
      </c>
      <c r="I32" s="9">
        <v>-1932392608</v>
      </c>
      <c r="K32" s="9">
        <v>6240000</v>
      </c>
      <c r="M32" s="9">
        <v>89780589600</v>
      </c>
      <c r="O32" s="9">
        <v>91712982208</v>
      </c>
      <c r="Q32" s="48">
        <v>-1932392608</v>
      </c>
      <c r="R32" s="48"/>
    </row>
    <row r="33" spans="1:18" ht="21.75" customHeight="1" x14ac:dyDescent="0.2">
      <c r="A33" s="8" t="s">
        <v>32</v>
      </c>
      <c r="C33" s="9">
        <v>9879616</v>
      </c>
      <c r="E33" s="9">
        <v>131657601412</v>
      </c>
      <c r="G33" s="9">
        <v>113674420600</v>
      </c>
      <c r="I33" s="9">
        <v>17983180812</v>
      </c>
      <c r="K33" s="9">
        <v>9879616</v>
      </c>
      <c r="M33" s="9">
        <v>131657601412</v>
      </c>
      <c r="O33" s="9">
        <v>113674420600</v>
      </c>
      <c r="Q33" s="48">
        <v>17983180812</v>
      </c>
      <c r="R33" s="48"/>
    </row>
    <row r="34" spans="1:18" ht="21.75" customHeight="1" x14ac:dyDescent="0.2">
      <c r="A34" s="8" t="s">
        <v>44</v>
      </c>
      <c r="C34" s="9">
        <v>10250000</v>
      </c>
      <c r="E34" s="9">
        <v>108827212250</v>
      </c>
      <c r="G34" s="9">
        <v>112997226929</v>
      </c>
      <c r="I34" s="9">
        <v>-4170014679</v>
      </c>
      <c r="K34" s="9">
        <v>10250000</v>
      </c>
      <c r="M34" s="9">
        <v>108827212250</v>
      </c>
      <c r="O34" s="9">
        <v>112997226929</v>
      </c>
      <c r="Q34" s="48">
        <v>-4170014679</v>
      </c>
      <c r="R34" s="48"/>
    </row>
    <row r="35" spans="1:18" ht="21.75" customHeight="1" x14ac:dyDescent="0.2">
      <c r="A35" s="8" t="s">
        <v>51</v>
      </c>
      <c r="C35" s="9">
        <v>1240000</v>
      </c>
      <c r="E35" s="9">
        <v>25125070216</v>
      </c>
      <c r="G35" s="9">
        <v>23340968756</v>
      </c>
      <c r="I35" s="9">
        <v>1784101459</v>
      </c>
      <c r="K35" s="9">
        <v>1240000</v>
      </c>
      <c r="M35" s="9">
        <v>25125070216</v>
      </c>
      <c r="O35" s="9">
        <v>23340968756</v>
      </c>
      <c r="Q35" s="48">
        <v>1784101459</v>
      </c>
      <c r="R35" s="48"/>
    </row>
    <row r="36" spans="1:18" ht="21.75" customHeight="1" x14ac:dyDescent="0.2">
      <c r="A36" s="8" t="s">
        <v>49</v>
      </c>
      <c r="C36" s="9">
        <v>4102963</v>
      </c>
      <c r="E36" s="9">
        <v>121893138054</v>
      </c>
      <c r="G36" s="9">
        <v>85089064306</v>
      </c>
      <c r="I36" s="9">
        <v>36804073748</v>
      </c>
      <c r="K36" s="9">
        <v>4102963</v>
      </c>
      <c r="M36" s="9">
        <v>121893138054</v>
      </c>
      <c r="O36" s="9">
        <v>85089064306</v>
      </c>
      <c r="Q36" s="48">
        <v>36804073748</v>
      </c>
      <c r="R36" s="48"/>
    </row>
    <row r="37" spans="1:18" ht="21.75" customHeight="1" x14ac:dyDescent="0.2">
      <c r="A37" s="8" t="s">
        <v>41</v>
      </c>
      <c r="C37" s="9">
        <v>9247958</v>
      </c>
      <c r="E37" s="9">
        <v>191421190998</v>
      </c>
      <c r="G37" s="9">
        <v>205631099463</v>
      </c>
      <c r="I37" s="9">
        <v>-14209908464</v>
      </c>
      <c r="K37" s="9">
        <v>9247958</v>
      </c>
      <c r="M37" s="9">
        <v>191421190998</v>
      </c>
      <c r="O37" s="9">
        <v>205631099463</v>
      </c>
      <c r="Q37" s="48">
        <v>-14209908464</v>
      </c>
      <c r="R37" s="48"/>
    </row>
    <row r="38" spans="1:18" ht="21.75" customHeight="1" x14ac:dyDescent="0.2">
      <c r="A38" s="8" t="s">
        <v>50</v>
      </c>
      <c r="C38" s="9">
        <v>5675000</v>
      </c>
      <c r="E38" s="9">
        <v>133457834325</v>
      </c>
      <c r="G38" s="9">
        <v>102824474885</v>
      </c>
      <c r="I38" s="9">
        <v>30633359439</v>
      </c>
      <c r="K38" s="9">
        <v>5675000</v>
      </c>
      <c r="M38" s="9">
        <v>133457834325</v>
      </c>
      <c r="O38" s="9">
        <v>102824474885</v>
      </c>
      <c r="Q38" s="48">
        <v>30633359439</v>
      </c>
      <c r="R38" s="48"/>
    </row>
    <row r="39" spans="1:18" ht="21.75" customHeight="1" x14ac:dyDescent="0.2">
      <c r="A39" s="8" t="s">
        <v>58</v>
      </c>
      <c r="C39" s="9">
        <v>2800000</v>
      </c>
      <c r="E39" s="9">
        <v>24116130080</v>
      </c>
      <c r="G39" s="9">
        <v>22365765800</v>
      </c>
      <c r="I39" s="9">
        <v>1750364279</v>
      </c>
      <c r="K39" s="9">
        <v>2800000</v>
      </c>
      <c r="M39" s="9">
        <v>24116130080</v>
      </c>
      <c r="O39" s="9">
        <v>22365765800</v>
      </c>
      <c r="Q39" s="48">
        <v>1750364279</v>
      </c>
      <c r="R39" s="48"/>
    </row>
    <row r="40" spans="1:18" ht="21.75" customHeight="1" x14ac:dyDescent="0.2">
      <c r="A40" s="8" t="s">
        <v>57</v>
      </c>
      <c r="C40" s="9">
        <v>51948679</v>
      </c>
      <c r="E40" s="9">
        <v>283509136412</v>
      </c>
      <c r="G40" s="9">
        <v>248899418084</v>
      </c>
      <c r="I40" s="9">
        <v>34609718328</v>
      </c>
      <c r="K40" s="9">
        <v>51948679</v>
      </c>
      <c r="M40" s="9">
        <v>283509136412</v>
      </c>
      <c r="O40" s="9">
        <v>248899418084</v>
      </c>
      <c r="Q40" s="48">
        <v>34609718328</v>
      </c>
      <c r="R40" s="48"/>
    </row>
    <row r="41" spans="1:18" ht="21.75" customHeight="1" x14ac:dyDescent="0.2">
      <c r="A41" s="8" t="s">
        <v>37</v>
      </c>
      <c r="C41" s="9">
        <v>11847201</v>
      </c>
      <c r="E41" s="9">
        <v>115205096935</v>
      </c>
      <c r="G41" s="9">
        <v>114969984492</v>
      </c>
      <c r="I41" s="9">
        <v>235112443</v>
      </c>
      <c r="K41" s="9">
        <v>11847201</v>
      </c>
      <c r="M41" s="9">
        <v>115205096935</v>
      </c>
      <c r="O41" s="9">
        <v>114969984492</v>
      </c>
      <c r="Q41" s="48">
        <v>235112443</v>
      </c>
      <c r="R41" s="48"/>
    </row>
    <row r="42" spans="1:18" ht="21.75" customHeight="1" x14ac:dyDescent="0.2">
      <c r="A42" s="8" t="s">
        <v>65</v>
      </c>
      <c r="C42" s="9">
        <v>2400000</v>
      </c>
      <c r="E42" s="9">
        <v>10454556720</v>
      </c>
      <c r="G42" s="9">
        <v>7596819120</v>
      </c>
      <c r="I42" s="9">
        <v>2857737600</v>
      </c>
      <c r="K42" s="9">
        <v>2400000</v>
      </c>
      <c r="M42" s="9">
        <v>10454556720</v>
      </c>
      <c r="O42" s="9">
        <v>7596819120</v>
      </c>
      <c r="Q42" s="48">
        <v>2857737600</v>
      </c>
      <c r="R42" s="48"/>
    </row>
    <row r="43" spans="1:18" ht="21.75" customHeight="1" x14ac:dyDescent="0.2">
      <c r="A43" s="8" t="s">
        <v>52</v>
      </c>
      <c r="C43" s="9">
        <v>418969</v>
      </c>
      <c r="E43" s="9">
        <v>29017979800</v>
      </c>
      <c r="G43" s="9">
        <v>29246631503</v>
      </c>
      <c r="I43" s="9">
        <v>-228651702</v>
      </c>
      <c r="K43" s="9">
        <v>418969</v>
      </c>
      <c r="M43" s="9">
        <v>29017979800</v>
      </c>
      <c r="O43" s="9">
        <v>29246631503</v>
      </c>
      <c r="Q43" s="48">
        <v>-228651702</v>
      </c>
      <c r="R43" s="48"/>
    </row>
    <row r="44" spans="1:18" ht="21.75" customHeight="1" x14ac:dyDescent="0.2">
      <c r="A44" s="8" t="s">
        <v>34</v>
      </c>
      <c r="C44" s="9">
        <v>1664000</v>
      </c>
      <c r="E44" s="9">
        <v>84472183244</v>
      </c>
      <c r="G44" s="9">
        <v>56782611059</v>
      </c>
      <c r="I44" s="9">
        <v>27689572185</v>
      </c>
      <c r="K44" s="9">
        <v>1664000</v>
      </c>
      <c r="M44" s="9">
        <v>84472183244</v>
      </c>
      <c r="O44" s="9">
        <v>56782611059</v>
      </c>
      <c r="Q44" s="48">
        <v>27689572185</v>
      </c>
      <c r="R44" s="48"/>
    </row>
    <row r="45" spans="1:18" ht="21.75" customHeight="1" x14ac:dyDescent="0.2">
      <c r="A45" s="8" t="s">
        <v>21</v>
      </c>
      <c r="C45" s="9">
        <v>212292755</v>
      </c>
      <c r="E45" s="9">
        <v>303127842353</v>
      </c>
      <c r="G45" s="9">
        <v>295396249766</v>
      </c>
      <c r="I45" s="9">
        <v>7731592587</v>
      </c>
      <c r="K45" s="9">
        <v>212292755</v>
      </c>
      <c r="M45" s="9">
        <v>303127842353</v>
      </c>
      <c r="O45" s="9">
        <v>295396249766</v>
      </c>
      <c r="Q45" s="48">
        <v>7731592587</v>
      </c>
      <c r="R45" s="48"/>
    </row>
    <row r="46" spans="1:18" ht="21.75" customHeight="1" x14ac:dyDescent="0.2">
      <c r="A46" s="8" t="s">
        <v>25</v>
      </c>
      <c r="C46" s="9">
        <v>25363954</v>
      </c>
      <c r="E46" s="9">
        <v>311578486068</v>
      </c>
      <c r="G46" s="9">
        <v>311233953790</v>
      </c>
      <c r="I46" s="9">
        <v>344532278</v>
      </c>
      <c r="K46" s="9">
        <v>25363954</v>
      </c>
      <c r="M46" s="9">
        <v>311578486068</v>
      </c>
      <c r="O46" s="9">
        <v>311233953790</v>
      </c>
      <c r="Q46" s="48">
        <v>344532278</v>
      </c>
      <c r="R46" s="48"/>
    </row>
    <row r="47" spans="1:18" ht="21.75" customHeight="1" x14ac:dyDescent="0.2">
      <c r="A47" s="8" t="s">
        <v>76</v>
      </c>
      <c r="C47" s="9">
        <v>1125000</v>
      </c>
      <c r="E47" s="9">
        <v>32015591550</v>
      </c>
      <c r="G47" s="9">
        <v>20641933350</v>
      </c>
      <c r="I47" s="9">
        <v>11373658200</v>
      </c>
      <c r="K47" s="9">
        <v>1125000</v>
      </c>
      <c r="M47" s="9">
        <v>32015591550</v>
      </c>
      <c r="O47" s="9">
        <v>20641933350</v>
      </c>
      <c r="Q47" s="48">
        <v>11373658200</v>
      </c>
      <c r="R47" s="48"/>
    </row>
    <row r="48" spans="1:18" ht="21.75" customHeight="1" x14ac:dyDescent="0.2">
      <c r="A48" s="8" t="s">
        <v>74</v>
      </c>
      <c r="C48" s="9">
        <v>900000</v>
      </c>
      <c r="E48" s="9">
        <v>4938527790</v>
      </c>
      <c r="G48" s="9">
        <v>3537328032</v>
      </c>
      <c r="I48" s="9">
        <v>1401199758</v>
      </c>
      <c r="K48" s="9">
        <v>900000</v>
      </c>
      <c r="M48" s="9">
        <v>4938527790</v>
      </c>
      <c r="O48" s="9">
        <v>3537328032</v>
      </c>
      <c r="Q48" s="48">
        <v>1401199758</v>
      </c>
      <c r="R48" s="48"/>
    </row>
    <row r="49" spans="1:18" ht="21.75" customHeight="1" x14ac:dyDescent="0.2">
      <c r="A49" s="8" t="s">
        <v>24</v>
      </c>
      <c r="C49" s="9">
        <v>750000</v>
      </c>
      <c r="E49" s="9">
        <v>27498282375</v>
      </c>
      <c r="G49" s="9">
        <v>37001748300</v>
      </c>
      <c r="I49" s="9">
        <v>-9503465925</v>
      </c>
      <c r="K49" s="9">
        <v>750000</v>
      </c>
      <c r="M49" s="9">
        <v>27498282375</v>
      </c>
      <c r="O49" s="9">
        <v>37001748300</v>
      </c>
      <c r="Q49" s="48">
        <v>-9503465925</v>
      </c>
      <c r="R49" s="48"/>
    </row>
    <row r="50" spans="1:18" ht="21.75" customHeight="1" x14ac:dyDescent="0.2">
      <c r="A50" s="8" t="s">
        <v>29</v>
      </c>
      <c r="C50" s="9">
        <v>920000</v>
      </c>
      <c r="E50" s="9">
        <v>50820497228</v>
      </c>
      <c r="G50" s="9">
        <v>43636065520</v>
      </c>
      <c r="I50" s="9">
        <v>7184431707</v>
      </c>
      <c r="K50" s="9">
        <v>920000</v>
      </c>
      <c r="M50" s="9">
        <v>50820497228</v>
      </c>
      <c r="O50" s="9">
        <v>43636065520</v>
      </c>
      <c r="Q50" s="48">
        <v>7184431707</v>
      </c>
      <c r="R50" s="48"/>
    </row>
    <row r="51" spans="1:18" ht="21.75" customHeight="1" x14ac:dyDescent="0.2">
      <c r="A51" s="8" t="s">
        <v>61</v>
      </c>
      <c r="C51" s="9">
        <v>3000000</v>
      </c>
      <c r="E51" s="9">
        <v>37031516400</v>
      </c>
      <c r="G51" s="9">
        <v>28547607900</v>
      </c>
      <c r="I51" s="9">
        <v>8483908500</v>
      </c>
      <c r="K51" s="9">
        <v>3000000</v>
      </c>
      <c r="M51" s="9">
        <v>37031516400</v>
      </c>
      <c r="O51" s="9">
        <v>28547607900</v>
      </c>
      <c r="Q51" s="48">
        <v>8483908500</v>
      </c>
      <c r="R51" s="48"/>
    </row>
    <row r="52" spans="1:18" ht="21.75" customHeight="1" x14ac:dyDescent="0.2">
      <c r="A52" s="8" t="s">
        <v>36</v>
      </c>
      <c r="C52" s="9">
        <v>2787044</v>
      </c>
      <c r="E52" s="9">
        <v>36393981972</v>
      </c>
      <c r="G52" s="9">
        <v>35204816907</v>
      </c>
      <c r="I52" s="9">
        <v>1189165065</v>
      </c>
      <c r="K52" s="9">
        <v>2787044</v>
      </c>
      <c r="M52" s="9">
        <v>36393981972</v>
      </c>
      <c r="O52" s="9">
        <v>35204816907</v>
      </c>
      <c r="Q52" s="48">
        <v>1189165065</v>
      </c>
      <c r="R52" s="48"/>
    </row>
    <row r="53" spans="1:18" ht="21.75" customHeight="1" x14ac:dyDescent="0.2">
      <c r="A53" s="8" t="s">
        <v>75</v>
      </c>
      <c r="C53" s="9">
        <v>477500</v>
      </c>
      <c r="E53" s="9">
        <v>12484865173</v>
      </c>
      <c r="G53" s="9">
        <v>11256185370</v>
      </c>
      <c r="I53" s="9">
        <v>1228679803</v>
      </c>
      <c r="K53" s="9">
        <v>477500</v>
      </c>
      <c r="M53" s="9">
        <v>12484865173</v>
      </c>
      <c r="O53" s="9">
        <v>11256185370</v>
      </c>
      <c r="Q53" s="48">
        <v>1228679803</v>
      </c>
      <c r="R53" s="48"/>
    </row>
    <row r="54" spans="1:18" ht="21.75" customHeight="1" x14ac:dyDescent="0.2">
      <c r="A54" s="8" t="s">
        <v>63</v>
      </c>
      <c r="C54" s="9">
        <v>3787585</v>
      </c>
      <c r="E54" s="9">
        <v>10861507137</v>
      </c>
      <c r="G54" s="9">
        <v>6013291148</v>
      </c>
      <c r="I54" s="9">
        <v>4848215989</v>
      </c>
      <c r="K54" s="9">
        <v>3787585</v>
      </c>
      <c r="M54" s="9">
        <v>10861507137</v>
      </c>
      <c r="O54" s="9">
        <v>6013291148</v>
      </c>
      <c r="Q54" s="48">
        <v>4848215989</v>
      </c>
      <c r="R54" s="48"/>
    </row>
    <row r="55" spans="1:18" ht="21.75" customHeight="1" x14ac:dyDescent="0.2">
      <c r="A55" s="8" t="s">
        <v>72</v>
      </c>
      <c r="C55" s="9">
        <v>300000</v>
      </c>
      <c r="E55" s="9">
        <v>5554727460</v>
      </c>
      <c r="G55" s="9">
        <v>5429425427</v>
      </c>
      <c r="I55" s="9">
        <v>125302032</v>
      </c>
      <c r="K55" s="9">
        <v>300000</v>
      </c>
      <c r="M55" s="9">
        <v>5554727460</v>
      </c>
      <c r="O55" s="9">
        <v>5429425427</v>
      </c>
      <c r="Q55" s="48">
        <v>125302032</v>
      </c>
      <c r="R55" s="48"/>
    </row>
    <row r="56" spans="1:18" ht="21.75" customHeight="1" x14ac:dyDescent="0.2">
      <c r="A56" s="8" t="s">
        <v>59</v>
      </c>
      <c r="C56" s="9">
        <v>8821</v>
      </c>
      <c r="E56" s="9">
        <v>279570586392</v>
      </c>
      <c r="G56" s="9">
        <v>252642193607</v>
      </c>
      <c r="I56" s="9">
        <v>26928392785</v>
      </c>
      <c r="K56" s="9">
        <v>8821</v>
      </c>
      <c r="M56" s="9">
        <v>279570586392</v>
      </c>
      <c r="O56" s="9">
        <v>252642193607</v>
      </c>
      <c r="Q56" s="48">
        <v>26928392785</v>
      </c>
      <c r="R56" s="48"/>
    </row>
    <row r="57" spans="1:18" ht="21.75" customHeight="1" x14ac:dyDescent="0.2">
      <c r="A57" s="8" t="s">
        <v>71</v>
      </c>
      <c r="C57" s="9">
        <v>1875000</v>
      </c>
      <c r="E57" s="9">
        <v>28465745625</v>
      </c>
      <c r="G57" s="9">
        <v>28913746342</v>
      </c>
      <c r="I57" s="9">
        <v>-448000717</v>
      </c>
      <c r="K57" s="9">
        <v>1875000</v>
      </c>
      <c r="M57" s="9">
        <v>28465745625</v>
      </c>
      <c r="O57" s="9">
        <v>28913746342</v>
      </c>
      <c r="Q57" s="48">
        <v>-448000717</v>
      </c>
      <c r="R57" s="48"/>
    </row>
    <row r="58" spans="1:18" ht="21.75" customHeight="1" x14ac:dyDescent="0.2">
      <c r="A58" s="8" t="s">
        <v>40</v>
      </c>
      <c r="C58" s="9">
        <v>6817657</v>
      </c>
      <c r="E58" s="9">
        <v>130360711974</v>
      </c>
      <c r="G58" s="9">
        <v>147877527645</v>
      </c>
      <c r="I58" s="9">
        <v>-17516815670</v>
      </c>
      <c r="K58" s="9">
        <v>6817657</v>
      </c>
      <c r="M58" s="9">
        <v>130360711974</v>
      </c>
      <c r="O58" s="9">
        <v>147877527645</v>
      </c>
      <c r="Q58" s="48">
        <v>-17516815670</v>
      </c>
      <c r="R58" s="48"/>
    </row>
    <row r="59" spans="1:18" ht="21.75" customHeight="1" x14ac:dyDescent="0.2">
      <c r="A59" s="8" t="s">
        <v>48</v>
      </c>
      <c r="C59" s="9">
        <v>6220649</v>
      </c>
      <c r="E59" s="9">
        <v>160548373597</v>
      </c>
      <c r="G59" s="9">
        <v>183695486284</v>
      </c>
      <c r="I59" s="9">
        <v>-23147112686</v>
      </c>
      <c r="K59" s="9">
        <v>6220649</v>
      </c>
      <c r="M59" s="9">
        <v>160548373597</v>
      </c>
      <c r="O59" s="9">
        <v>183695486284</v>
      </c>
      <c r="Q59" s="48">
        <v>-23147112686</v>
      </c>
      <c r="R59" s="48"/>
    </row>
    <row r="60" spans="1:18" ht="21.75" customHeight="1" x14ac:dyDescent="0.2">
      <c r="A60" s="8" t="s">
        <v>30</v>
      </c>
      <c r="C60" s="9">
        <v>2068232</v>
      </c>
      <c r="E60" s="9">
        <v>122129074160</v>
      </c>
      <c r="G60" s="9">
        <v>78659597180</v>
      </c>
      <c r="I60" s="9">
        <v>43469476980</v>
      </c>
      <c r="K60" s="9">
        <v>2068232</v>
      </c>
      <c r="M60" s="9">
        <v>122129074160</v>
      </c>
      <c r="O60" s="9">
        <v>78659597180</v>
      </c>
      <c r="Q60" s="48">
        <v>43469476980</v>
      </c>
      <c r="R60" s="48"/>
    </row>
    <row r="61" spans="1:18" ht="21.75" customHeight="1" x14ac:dyDescent="0.2">
      <c r="A61" s="11" t="s">
        <v>66</v>
      </c>
      <c r="C61" s="13">
        <v>20492394</v>
      </c>
      <c r="E61" s="13">
        <v>74829075083</v>
      </c>
      <c r="G61" s="13">
        <v>69745578134</v>
      </c>
      <c r="I61" s="13">
        <v>5083496949</v>
      </c>
      <c r="K61" s="13">
        <v>20492394</v>
      </c>
      <c r="M61" s="13">
        <v>74829075083</v>
      </c>
      <c r="O61" s="13">
        <v>69745578134</v>
      </c>
      <c r="Q61" s="49">
        <v>5083496949</v>
      </c>
      <c r="R61" s="49"/>
    </row>
    <row r="62" spans="1:18" ht="21.75" customHeight="1" x14ac:dyDescent="0.2">
      <c r="A62" s="15" t="s">
        <v>77</v>
      </c>
      <c r="C62" s="16">
        <v>660855902</v>
      </c>
      <c r="E62" s="16">
        <v>5919483335450</v>
      </c>
      <c r="G62" s="16">
        <v>5329299112080</v>
      </c>
      <c r="I62" s="16">
        <v>590184223370</v>
      </c>
      <c r="K62" s="16">
        <v>660855902</v>
      </c>
      <c r="M62" s="16">
        <v>5919483335450</v>
      </c>
      <c r="O62" s="16">
        <v>5329299112080</v>
      </c>
      <c r="Q62" s="50">
        <v>590184223370</v>
      </c>
      <c r="R62" s="50"/>
    </row>
  </sheetData>
  <mergeCells count="6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</mergeCells>
  <pageMargins left="0.39" right="0.39" top="0.39" bottom="0.39" header="0" footer="0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سپرده (2)</vt:lpstr>
      <vt:lpstr>درآمد</vt:lpstr>
      <vt:lpstr>درآمد سرمایه گذاری در سهام</vt:lpstr>
      <vt:lpstr>مبالغ تخصیصی اوراق</vt:lpstr>
      <vt:lpstr>درآمد سپرده بانکی (2)</vt:lpstr>
      <vt:lpstr>سایر درآمدها</vt:lpstr>
      <vt:lpstr>درآمد سود سهام</vt:lpstr>
      <vt:lpstr>سود سپرده بانکی (2)</vt:lpstr>
      <vt:lpstr>درآمد ناشی از فروش</vt:lpstr>
      <vt:lpstr>درآمد ناشی از تغییر قیمت اوراق</vt:lpstr>
      <vt:lpstr>درآمد!Print_Area</vt:lpstr>
      <vt:lpstr>'درآمد سپرده بانکی (2)'!Print_Area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(2)'!Print_Area</vt:lpstr>
      <vt:lpstr>سهام!Print_Area</vt:lpstr>
      <vt:lpstr>'سود سپرده بانکی (2)'!Print_Area</vt:lpstr>
      <vt:lpstr>'صورت وضعیت'!Print_Area</vt:lpstr>
      <vt:lpstr>'مبالغ تخصیصی اوراق'!Print_Area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Kimya Behzad Nezhad</cp:lastModifiedBy>
  <dcterms:created xsi:type="dcterms:W3CDTF">2026-09-27T12:10:04Z</dcterms:created>
  <dcterms:modified xsi:type="dcterms:W3CDTF">2026-09-30T07:03:48Z</dcterms:modified>
</cp:coreProperties>
</file>