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خرداد03\"/>
    </mc:Choice>
  </mc:AlternateContent>
  <xr:revisionPtr revIDLastSave="0" documentId="13_ncr:1_{548B8252-F0A7-497A-983F-F29847C585C1}" xr6:coauthVersionLast="47" xr6:coauthVersionMax="47" xr10:uidLastSave="{00000000-0000-0000-0000-000000000000}"/>
  <bookViews>
    <workbookView xWindow="-120" yWindow="-120" windowWidth="29040" windowHeight="15720" firstSheet="9" activeTab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بانکی'!$A$7:$J$14</definedName>
    <definedName name="_xlnm._FilterDatabase" localSheetId="8" hidden="1">'درآمد سرمایه گذاری در سهام'!$A$8:$W$8</definedName>
    <definedName name="_xlnm._FilterDatabase" localSheetId="6" hidden="1">سپرده!$A$8:$L$8</definedName>
    <definedName name="_xlnm._FilterDatabase" localSheetId="1" hidden="1">سهام!$A$8:$AB$8</definedName>
    <definedName name="_xlnm._FilterDatabase" localSheetId="17" hidden="1">'سود سپرده بانکی'!$A$6:$M$14</definedName>
    <definedName name="_xlnm.Print_Area" localSheetId="4">اوراق!$A$1:$AM$11</definedName>
    <definedName name="_xlnm.Print_Area" localSheetId="2">'اوراق مشتقه'!$A$1:$AX$73</definedName>
    <definedName name="_xlnm.Print_Area" localSheetId="5">'تعدیل قیمت'!$A$1:$N$10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بانکی'!$A$1:$K$14</definedName>
    <definedName name="_xlnm.Print_Area" localSheetId="10">'درآمد سرمایه گذاری در اوراق به'!$A$1:$S$11</definedName>
    <definedName name="_xlnm.Print_Area" localSheetId="8">'درآمد سرمایه گذاری در سهام'!$A$1:$X$84</definedName>
    <definedName name="_xlnm.Print_Area" localSheetId="9">'درآمد سرمایه گذاری در صندوق'!$A$1:$X$17</definedName>
    <definedName name="_xlnm.Print_Area" localSheetId="14">'درآمد سود سهام'!$A$1:$T$27</definedName>
    <definedName name="_xlnm.Print_Area" localSheetId="15">'درآمد سود صندوق'!$A$1:$L$7</definedName>
    <definedName name="_xlnm.Print_Area" localSheetId="20">'درآمد ناشی از تغییر قیمت اوراق'!$A$1:$S$60</definedName>
    <definedName name="_xlnm.Print_Area" localSheetId="18">'درآمد ناشی از فروش'!$A$1:$S$48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سهام!$A$1:$AC$70</definedName>
    <definedName name="_xlnm.Print_Area" localSheetId="16">'سود اوراق بهادار'!$A$1:$U$9</definedName>
    <definedName name="_xlnm.Print_Area" localSheetId="17">'سود سپرده بانکی'!$A$1:$N$14</definedName>
    <definedName name="_xlnm.Print_Area" localSheetId="0">'صورت وضعیت'!$A$1:$B$44</definedName>
    <definedName name="_xlnm.Print_Area" localSheetId="11">'مبالغ تخصیصی اوراق'!$A$1:$S$17</definedName>
    <definedName name="_xlnm.Print_Area" localSheetId="3">'واحدهای صندوق'!$A$1:$AB$8</definedName>
  </definedNames>
  <calcPr calcId="191029"/>
</workbook>
</file>

<file path=xl/calcChain.xml><?xml version="1.0" encoding="utf-8"?>
<calcChain xmlns="http://schemas.openxmlformats.org/spreadsheetml/2006/main">
  <c r="Q62" i="21" l="1"/>
  <c r="Q61" i="21"/>
  <c r="Q53" i="19"/>
  <c r="Q52" i="19"/>
  <c r="Q51" i="19"/>
  <c r="Q50" i="19"/>
  <c r="Q49" i="19"/>
  <c r="M13" i="18"/>
  <c r="J13" i="8"/>
  <c r="J9" i="8"/>
  <c r="J10" i="8"/>
  <c r="J11" i="8"/>
  <c r="J12" i="8"/>
  <c r="J8" i="8"/>
  <c r="F13" i="8"/>
  <c r="F12" i="8"/>
  <c r="F11" i="8"/>
  <c r="H14" i="13"/>
  <c r="D14" i="13"/>
  <c r="J10" i="13" l="1"/>
  <c r="J11" i="13"/>
  <c r="J12" i="13"/>
  <c r="J13" i="13"/>
  <c r="J9" i="13"/>
  <c r="J8" i="13"/>
  <c r="J14" i="13" s="1"/>
  <c r="F10" i="13"/>
  <c r="F11" i="13"/>
  <c r="F12" i="13"/>
  <c r="F13" i="13"/>
  <c r="F9" i="13"/>
  <c r="F8" i="13"/>
  <c r="M10" i="22"/>
  <c r="F14" i="13" l="1"/>
  <c r="F10" i="8"/>
  <c r="H11" i="8"/>
  <c r="H8" i="8"/>
  <c r="F9" i="8"/>
  <c r="F8" i="8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10" i="9"/>
  <c r="U9" i="9"/>
  <c r="N83" i="9"/>
  <c r="H9" i="8" l="1"/>
  <c r="H12" i="8"/>
  <c r="H10" i="8"/>
  <c r="H13" i="8" s="1"/>
  <c r="N87" i="9"/>
</calcChain>
</file>

<file path=xl/sharedStrings.xml><?xml version="1.0" encoding="utf-8"?>
<sst xmlns="http://schemas.openxmlformats.org/spreadsheetml/2006/main" count="692" uniqueCount="268">
  <si>
    <t>صندوق سرمایه‌گذاری مشترک امین آوید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</si>
  <si>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</si>
  <si>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</si>
  <si>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</si>
  <si>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</si>
  <si>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</si>
  <si>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</si>
  <si>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</si>
  <si>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</si>
  <si>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</si>
  <si>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</si>
  <si>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</si>
  <si>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</si>
  <si>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</si>
  <si>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</si>
  <si>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</si>
  <si>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</si>
  <si>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</si>
  <si>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</si>
  <si>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</si>
  <si>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</si>
  <si>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ایران‌ خودرو</t>
  </si>
  <si>
    <t>ایران‌یاساتایرورابر</t>
  </si>
  <si>
    <t>بانک ملت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</si>
  <si>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</si>
  <si>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</si>
  <si>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</si>
  <si>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</si>
  <si>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</si>
  <si>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</si>
  <si>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</si>
  <si>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پارس</t>
  </si>
  <si>
    <t>پتروشیمی پردیس</t>
  </si>
  <si>
    <t>پتروشیمی نوری</t>
  </si>
  <si>
    <t>پخش البرز</t>
  </si>
  <si>
    <t>تامین سرمایه امین</t>
  </si>
  <si>
    <t>تایدواترخاورمیانه</t>
  </si>
  <si>
    <t>توسعه‌ صنایع‌ بهشهر(هلدینگ</t>
  </si>
  <si>
    <t>ح . سرمایه گذاری صدرتامین</t>
  </si>
  <si>
    <t>ح . صنایع‌ بهشهر(هلدینگ</t>
  </si>
  <si>
    <t>ح . معدنی و صنعتی گل گهر</t>
  </si>
  <si>
    <t>داروسازی دانا</t>
  </si>
  <si>
    <t>س. صنایع‌شیمیایی‌ایران</t>
  </si>
  <si>
    <t>س. و توسعه صنایع لاستیک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</si>
  <si>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</si>
  <si>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</si>
  <si>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</si>
  <si>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</si>
  <si>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</si>
  <si>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</si>
  <si>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سیمان‌ کرمان‌</t>
  </si>
  <si>
    <t>سیمان‌مازندران‌</t>
  </si>
  <si>
    <t>شیشه‌ و گاز</t>
  </si>
  <si>
    <t>صنایع پتروشیمی خلیج فارس</t>
  </si>
  <si>
    <t>صنعت غذایی کورش</t>
  </si>
  <si>
    <t>فولاد  خوزستان</t>
  </si>
  <si>
    <t>فولاد خراسان</t>
  </si>
  <si>
    <t>گروه سرمایه گذاری سپهر صادرات</t>
  </si>
  <si>
    <t>گروه صنعتی درپاد تبریز</t>
  </si>
  <si>
    <t>محصولات کاغذی لطیف</t>
  </si>
  <si>
    <t>معدنی و صنعتی گل گهر</t>
  </si>
  <si>
    <t>ملی‌ صنایع‌ مس‌ ایران‌</t>
  </si>
  <si>
    <t>نیان باتری خاوران</t>
  </si>
  <si>
    <t>کیمیا کالای رازی</t>
  </si>
  <si>
    <t>شمش طلا GoldBar</t>
  </si>
  <si>
    <t>بانک تجارت</t>
  </si>
  <si>
    <t>داروسازی کاسپین تامین</t>
  </si>
  <si>
    <t>پاکدیس</t>
  </si>
  <si>
    <t>سیمان باقران</t>
  </si>
  <si>
    <t>پتروشیمی‌شیراز</t>
  </si>
  <si>
    <t>پاریز شرق</t>
  </si>
  <si>
    <t>فولاد هرمزگان جنوب</t>
  </si>
  <si>
    <t>سیمان آبیک</t>
  </si>
  <si>
    <t>پتروشیمی شازند</t>
  </si>
  <si>
    <t>کارخانجات تولیدی نیروترانسفو</t>
  </si>
  <si>
    <t>کشت و دامداری فکا</t>
  </si>
  <si>
    <t>داروسازی‌ فارابی‌</t>
  </si>
  <si>
    <t>سیمان‌شاهرود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</si>
  <si>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</si>
  <si>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</si>
  <si>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</si>
  <si>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</si>
  <si>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</si>
  <si>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</si>
  <si>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</si>
  <si>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</si>
  <si>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</si>
  <si>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</si>
  <si>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</si>
  <si>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</si>
  <si>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</si>
  <si>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</si>
  <si>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</si>
  <si>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</si>
  <si>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</si>
  <si>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</si>
  <si>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</si>
  <si>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</si>
  <si>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</si>
  <si>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</si>
  <si>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</si>
  <si>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</si>
  <si>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</si>
  <si>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</si>
  <si>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</si>
  <si>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</si>
  <si>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</si>
  <si>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</si>
  <si>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</si>
  <si>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</si>
  <si>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</si>
  <si>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</si>
  <si>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</si>
  <si>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</si>
  <si>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</si>
  <si>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</si>
  <si>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</si>
  <si>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</si>
  <si>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</si>
  <si>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</si>
  <si>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</si>
  <si>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</si>
  <si>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</si>
  <si>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</si>
  <si>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</si>
  <si>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</si>
  <si>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</si>
  <si>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</si>
  <si>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</si>
  <si>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</si>
  <si>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</si>
  <si>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</si>
  <si>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</si>
  <si>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</si>
  <si>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</si>
  <si>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</si>
  <si>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</si>
  <si>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</si>
  <si>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</si>
  <si>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</si>
  <si>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</si>
  <si>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</si>
  <si>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</si>
  <si>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</si>
  <si>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</si>
  <si>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</si>
  <si>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</si>
  <si>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</si>
  <si>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</si>
  <si>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</si>
  <si>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</si>
  <si>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 گذاری‌ البرز(هلدینگ‌</t>
  </si>
  <si>
    <t>ح . بیمه اتکایی امین</t>
  </si>
  <si>
    <t>رادیاتور ایران‌</t>
  </si>
  <si>
    <t>پارس فولاد سبزوار</t>
  </si>
  <si>
    <t>ح . ایران‌ ترانسفو</t>
  </si>
  <si>
    <t>سرمایه گذاری مهر</t>
  </si>
  <si>
    <t>صنایع غذایی رضوی</t>
  </si>
  <si>
    <t>صنایع مس افق کرمان</t>
  </si>
  <si>
    <t>بین المللی ساروج بوشهر</t>
  </si>
  <si>
    <t>داروسازی‌ اکسیر</t>
  </si>
  <si>
    <t>مهرمام میهن</t>
  </si>
  <si>
    <t>سرمایه گذاری پایا تدبیرپارسا</t>
  </si>
  <si>
    <t>فروسیلیس‌ ایران‌</t>
  </si>
  <si>
    <t>بانک‌ کارآفرین‌</t>
  </si>
  <si>
    <t>ح . تامین سرمایه امین</t>
  </si>
  <si>
    <t>-2-2</t>
  </si>
  <si>
    <t>درآمد حاصل از سرمایه­گذاری در واحدهای صندوق</t>
  </si>
  <si>
    <t>درآمد سود صندوق</t>
  </si>
  <si>
    <t>صندوق س.پشتوانه طلای لوتوس</t>
  </si>
  <si>
    <t>صندوق س صنایع مفید3- بخشی</t>
  </si>
  <si>
    <t>صندوق س.پشتوانه طلا زرفام آشنا</t>
  </si>
  <si>
    <t>صندوق طلای عیار مفید</t>
  </si>
  <si>
    <t>صندوق پالایشی یکم-سهام</t>
  </si>
  <si>
    <t>صندوق س.پشتوانه طلا نهایت نگر</t>
  </si>
  <si>
    <t>صندوق س. گنجینه یکم آوید-د</t>
  </si>
  <si>
    <t>صندوق س. درین بها بازار-د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</si>
  <si>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</si>
  <si>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</si>
  <si>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</si>
  <si>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</si>
  <si>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</si>
  <si>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</si>
  <si>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</si>
  <si>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</si>
  <si>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</si>
  <si>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</si>
  <si>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</si>
  <si>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</si>
  <si>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</si>
  <si>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</si>
  <si>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</si>
  <si>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</si>
  <si>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</si>
  <si>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</si>
  <si>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</si>
  <si>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</si>
  <si>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</si>
  <si>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</si>
  <si>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</si>
  <si>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</si>
  <si>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</si>
  <si>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</si>
  <si>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</si>
  <si>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</si>
  <si>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</si>
  <si>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</si>
  <si>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1404/12/10</t>
  </si>
  <si>
    <t>1405/03/13</t>
  </si>
  <si>
    <t>1405/03/27</t>
  </si>
  <si>
    <t>1404/11/20</t>
  </si>
  <si>
    <t>1404/06/03</t>
  </si>
  <si>
    <t>1405/02/13</t>
  </si>
  <si>
    <t>1405/02/30</t>
  </si>
  <si>
    <t>1405/03/25</t>
  </si>
  <si>
    <t>1404/06/23</t>
  </si>
  <si>
    <t>1405/02/23</t>
  </si>
  <si>
    <t>1404/07/30</t>
  </si>
  <si>
    <t>1404/10/24</t>
  </si>
  <si>
    <t>1405/03/26</t>
  </si>
  <si>
    <t>1404/12/05</t>
  </si>
  <si>
    <t>1405/03/30</t>
  </si>
  <si>
    <t>1404/11/28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</si>
  <si>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</si>
  <si>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</si>
  <si>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</si>
  <si>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</si>
  <si>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</si>
  <si>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</si>
  <si>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</si>
  <si>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</si>
  <si>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</si>
  <si>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</si>
  <si>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</si>
  <si>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</si>
  <si>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</si>
  <si>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</si>
  <si>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</si>
  <si>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</si>
  <si>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</si>
  <si>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</si>
  <si>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</si>
  <si>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</si>
  <si>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</si>
  <si>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</si>
  <si>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</si>
  <si>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</si>
  <si>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</si>
  <si>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</si>
  <si>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</si>
  <si>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طی مجوز سازمان بورس جهت تعدیل سهم</t>
  </si>
  <si>
    <t xml:space="preserve"> بانک پارسیان </t>
  </si>
  <si>
    <t xml:space="preserve"> بانک پاسارگاد</t>
  </si>
  <si>
    <t xml:space="preserve"> بانک دی </t>
  </si>
  <si>
    <t xml:space="preserve"> بانک ملت </t>
  </si>
  <si>
    <t xml:space="preserve"> بانک خاورمیانه</t>
  </si>
  <si>
    <t xml:space="preserve"> بانک گردشگری </t>
  </si>
  <si>
    <t>تاریخ نگهداری</t>
  </si>
  <si>
    <t>شرکت تامین سرمایه امین</t>
  </si>
  <si>
    <t>اجاره تامین اجتماعی 14050509</t>
  </si>
  <si>
    <t>از 1404/06/01 لغایت 1405/03/26</t>
  </si>
  <si>
    <t xml:space="preserve">بانک پاسارگاد </t>
  </si>
  <si>
    <t xml:space="preserve"> بانک خاورمیانه </t>
  </si>
  <si>
    <t>بانک پارسیان</t>
  </si>
  <si>
    <t>بانک پاسارگاد</t>
  </si>
  <si>
    <t>بانک خاورمیانه</t>
  </si>
  <si>
    <t>بانک گردشگری</t>
  </si>
  <si>
    <t>اوراق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</si>
</sst>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8" formatCode="_(* #,##0_);_(* \(#,##0\);_(* &quot;-&quot;??_);_(@_)"/>
    <numFmt numFmtId="169" formatCode="0.0%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</cellStyleXfs>
  <cellXfs count="10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43" fontId="0" fillId="0" borderId="0" xfId="1" applyFon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5" fillId="0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10" fontId="5" fillId="0" borderId="2" xfId="0" applyNumberFormat="1" applyFont="1" applyFill="1" applyBorder="1" applyAlignment="1">
      <alignment horizontal="right" vertical="center"/>
    </xf>
    <xf numFmtId="10" fontId="5" fillId="0" borderId="0" xfId="0" applyNumberFormat="1" applyFont="1" applyFill="1" applyAlignment="1">
      <alignment horizontal="right" vertical="center"/>
    </xf>
    <xf numFmtId="38" fontId="5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3" fontId="0" fillId="0" borderId="0" xfId="0" applyNumberFormat="1" applyFill="1" applyAlignment="1">
      <alignment horizontal="left"/>
    </xf>
    <xf numFmtId="38" fontId="5" fillId="0" borderId="6" xfId="0" applyNumberFormat="1" applyFont="1" applyFill="1" applyBorder="1" applyAlignment="1">
      <alignment horizontal="right" vertical="top"/>
    </xf>
    <xf numFmtId="0" fontId="1" fillId="0" borderId="0" xfId="3" applyFont="1" applyAlignment="1">
      <alignment horizontal="center" vertical="center"/>
    </xf>
    <xf numFmtId="0" fontId="6" fillId="0" borderId="0" xfId="3" applyAlignment="1">
      <alignment horizontal="left"/>
    </xf>
    <xf numFmtId="0" fontId="3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4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168" fontId="5" fillId="0" borderId="2" xfId="1" applyNumberFormat="1" applyFont="1" applyBorder="1" applyAlignment="1">
      <alignment horizontal="center" vertical="center"/>
    </xf>
    <xf numFmtId="0" fontId="5" fillId="0" borderId="0" xfId="3" applyFont="1" applyAlignment="1">
      <alignment horizontal="left"/>
    </xf>
    <xf numFmtId="0" fontId="5" fillId="0" borderId="8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68" fontId="5" fillId="0" borderId="7" xfId="1" applyNumberFormat="1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168" fontId="5" fillId="0" borderId="8" xfId="1" applyNumberFormat="1" applyFont="1" applyBorder="1" applyAlignment="1">
      <alignment vertical="center" readingOrder="2"/>
    </xf>
    <xf numFmtId="3" fontId="6" fillId="0" borderId="0" xfId="3" applyNumberFormat="1" applyAlignment="1">
      <alignment horizontal="left"/>
    </xf>
    <xf numFmtId="168" fontId="5" fillId="0" borderId="2" xfId="1" applyNumberFormat="1" applyFont="1" applyBorder="1" applyAlignment="1">
      <alignment horizontal="center" vertical="center" readingOrder="2"/>
    </xf>
    <xf numFmtId="168" fontId="5" fillId="0" borderId="7" xfId="1" applyNumberFormat="1" applyFont="1" applyBorder="1" applyAlignment="1">
      <alignment horizontal="center" vertical="center" readingOrder="2"/>
    </xf>
    <xf numFmtId="168" fontId="5" fillId="0" borderId="9" xfId="1" applyNumberFormat="1" applyFont="1" applyBorder="1" applyAlignment="1">
      <alignment vertical="center" readingOrder="2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9" fontId="5" fillId="0" borderId="2" xfId="2" applyNumberFormat="1" applyFont="1" applyFill="1" applyBorder="1" applyAlignment="1">
      <alignment horizontal="right" vertical="top"/>
    </xf>
    <xf numFmtId="169" fontId="5" fillId="0" borderId="0" xfId="2" applyNumberFormat="1" applyFont="1" applyFill="1" applyBorder="1" applyAlignment="1">
      <alignment horizontal="right" vertical="top"/>
    </xf>
    <xf numFmtId="169" fontId="5" fillId="0" borderId="10" xfId="2" applyNumberFormat="1" applyFont="1" applyFill="1" applyBorder="1" applyAlignment="1">
      <alignment horizontal="right" vertical="top"/>
    </xf>
    <xf numFmtId="169" fontId="0" fillId="0" borderId="0" xfId="2" applyNumberFormat="1" applyFont="1" applyAlignment="1">
      <alignment horizontal="left"/>
    </xf>
    <xf numFmtId="169" fontId="5" fillId="0" borderId="0" xfId="2" applyNumberFormat="1" applyFont="1" applyFill="1" applyAlignment="1">
      <alignment horizontal="right" vertical="top"/>
    </xf>
    <xf numFmtId="169" fontId="5" fillId="0" borderId="5" xfId="2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</cellXfs>
  <cellStyles count="4">
    <cellStyle name="Comma" xfId="1" builtinId="3"/>
    <cellStyle name="Normal" xfId="0" builtinId="0"/>
    <cellStyle name="Normal 2" xfId="3" xr:uid="{7D431ADA-BAD3-467D-BF02-9040635780DC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3827206</xdr:colOff>
      <xdr:row>43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C729B7-E2D7-2C42-1AE4-302F5FD16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80419" y="63500"/>
          <a:ext cx="712920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C10" sqref="C10"/>
    </sheetView>
  </sheetViews>
  <sheetFormatPr defaultRowHeight="12.75" x14ac:dyDescent="0.2"/>
  <cols>
    <col min="1" max="1" width="49.5703125" customWidth="1"/>
    <col min="2" max="2" width="57.85546875" customWidth="1"/>
    <col min="3" max="3" width="76.5703125" customWidth="1"/>
  </cols>
  <sheetData>
    <row r="1" spans="1:3" ht="29.1" customHeight="1" x14ac:dyDescent="0.2">
      <c r="A1" s="45"/>
      <c r="B1" s="45"/>
      <c r="C1" s="45"/>
    </row>
    <row r="2" spans="1:3" ht="21.75" customHeight="1" x14ac:dyDescent="0.2">
      <c r="A2" s="45" t="s">
        <v>1</v>
      </c>
      <c r="B2" s="45"/>
      <c r="C2" s="45"/>
    </row>
    <row r="3" spans="1:3" ht="21.75" customHeight="1" x14ac:dyDescent="0.2">
      <c r="A3" s="45" t="s">
        <v>2</v>
      </c>
      <c r="B3" s="45"/>
      <c r="C3" s="45"/>
    </row>
    <row r="4" spans="1:3" ht="7.35" customHeight="1" x14ac:dyDescent="0.2"/>
    <row r="5" spans="1:3" ht="123.6" customHeight="1" x14ac:dyDescent="0.2">
      <c r="B5" s="46"/>
    </row>
    <row r="6" spans="1:3" ht="123.6" customHeight="1" x14ac:dyDescent="0.2">
      <c r="B6" s="46"/>
    </row>
  </sheetData>
  <mergeCells count="4">
    <mergeCell ref="A1:C1"/>
    <mergeCell ref="A2:C2"/>
    <mergeCell ref="A3:C3"/>
    <mergeCell ref="B5:B6"/>
  </mergeCells>
  <pageMargins left="0.25" right="0.25" top="0.75" bottom="0.75" header="0.3" footer="0.3"/>
  <pageSetup paperSize="9" scale="9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view="pageBreakPreview" zoomScale="115" zoomScaleNormal="100" zoomScaleSheetLayoutView="115" workbookViewId="0">
      <selection activeCell="U18" sqref="U18"/>
    </sheetView>
  </sheetViews>
  <sheetFormatPr defaultRowHeight="12.75" x14ac:dyDescent="0.2"/>
  <cols>
    <col min="1" max="1" width="5.140625" customWidth="1"/>
    <col min="2" max="2" width="21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/>
    <row r="5" spans="1:23" ht="14.45" customHeight="1" x14ac:dyDescent="0.2">
      <c r="A5" s="1" t="s">
        <v>166</v>
      </c>
      <c r="B5" s="56" t="s">
        <v>167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3" t="s">
        <v>145</v>
      </c>
      <c r="E6" s="53"/>
      <c r="F6" s="53"/>
      <c r="G6" s="53"/>
      <c r="H6" s="53"/>
      <c r="I6" s="53"/>
      <c r="J6" s="53"/>
      <c r="K6" s="53"/>
      <c r="L6" s="53"/>
      <c r="N6" s="53" t="s">
        <v>146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2" t="s">
        <v>78</v>
      </c>
      <c r="K7" s="52"/>
      <c r="L7" s="52"/>
      <c r="N7" s="3"/>
      <c r="O7" s="3"/>
      <c r="P7" s="3"/>
      <c r="Q7" s="3"/>
      <c r="R7" s="3"/>
      <c r="S7" s="3"/>
      <c r="T7" s="3"/>
      <c r="U7" s="52" t="s">
        <v>78</v>
      </c>
      <c r="V7" s="52"/>
      <c r="W7" s="52"/>
    </row>
    <row r="8" spans="1:23" ht="14.45" customHeight="1" x14ac:dyDescent="0.2">
      <c r="A8" s="53" t="s">
        <v>95</v>
      </c>
      <c r="B8" s="53"/>
      <c r="D8" s="2" t="s">
        <v>168</v>
      </c>
      <c r="F8" s="2" t="s">
        <v>149</v>
      </c>
      <c r="H8" s="2" t="s">
        <v>150</v>
      </c>
      <c r="J8" s="4" t="s">
        <v>123</v>
      </c>
      <c r="K8" s="3"/>
      <c r="L8" s="4" t="s">
        <v>131</v>
      </c>
      <c r="N8" s="2" t="s">
        <v>168</v>
      </c>
      <c r="P8" s="53" t="s">
        <v>149</v>
      </c>
      <c r="Q8" s="53"/>
      <c r="S8" s="2" t="s">
        <v>150</v>
      </c>
      <c r="U8" s="4" t="s">
        <v>123</v>
      </c>
      <c r="V8" s="3"/>
      <c r="W8" s="4" t="s">
        <v>131</v>
      </c>
    </row>
    <row r="9" spans="1:23" ht="21.75" customHeight="1" x14ac:dyDescent="0.2">
      <c r="A9" s="54" t="s">
        <v>169</v>
      </c>
      <c r="B9" s="54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62">
        <v>0</v>
      </c>
      <c r="Q9" s="62"/>
      <c r="S9" s="6">
        <v>8193238154</v>
      </c>
      <c r="U9" s="6">
        <v>8193238154</v>
      </c>
      <c r="W9" s="7">
        <v>0.54</v>
      </c>
    </row>
    <row r="10" spans="1:23" ht="21.75" customHeight="1" x14ac:dyDescent="0.2">
      <c r="A10" s="51" t="s">
        <v>170</v>
      </c>
      <c r="B10" s="51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60">
        <v>0</v>
      </c>
      <c r="Q10" s="60"/>
      <c r="S10" s="9">
        <v>2742900</v>
      </c>
      <c r="U10" s="9">
        <v>2742900</v>
      </c>
      <c r="W10" s="10">
        <v>0</v>
      </c>
    </row>
    <row r="11" spans="1:23" ht="21.75" customHeight="1" x14ac:dyDescent="0.2">
      <c r="A11" s="51" t="s">
        <v>171</v>
      </c>
      <c r="B11" s="51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60">
        <v>0</v>
      </c>
      <c r="Q11" s="60"/>
      <c r="S11" s="9">
        <v>10527232185</v>
      </c>
      <c r="U11" s="9">
        <v>10527232185</v>
      </c>
      <c r="W11" s="10">
        <v>0.69</v>
      </c>
    </row>
    <row r="12" spans="1:23" ht="21.75" customHeight="1" x14ac:dyDescent="0.2">
      <c r="A12" s="51" t="s">
        <v>172</v>
      </c>
      <c r="B12" s="51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60">
        <v>0</v>
      </c>
      <c r="Q12" s="60"/>
      <c r="S12" s="9">
        <v>3740487472</v>
      </c>
      <c r="U12" s="9">
        <v>3740487472</v>
      </c>
      <c r="W12" s="10">
        <v>0.24</v>
      </c>
    </row>
    <row r="13" spans="1:23" ht="21.75" customHeight="1" x14ac:dyDescent="0.2">
      <c r="A13" s="51" t="s">
        <v>173</v>
      </c>
      <c r="B13" s="51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60">
        <v>0</v>
      </c>
      <c r="Q13" s="60"/>
      <c r="S13" s="9">
        <v>8174587328</v>
      </c>
      <c r="U13" s="9">
        <v>8174587328</v>
      </c>
      <c r="W13" s="10">
        <v>0.53</v>
      </c>
    </row>
    <row r="14" spans="1:23" ht="21.75" customHeight="1" x14ac:dyDescent="0.2">
      <c r="A14" s="51" t="s">
        <v>174</v>
      </c>
      <c r="B14" s="51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60">
        <v>0</v>
      </c>
      <c r="Q14" s="60"/>
      <c r="S14" s="9">
        <v>7081604612</v>
      </c>
      <c r="U14" s="9">
        <v>7081604612</v>
      </c>
      <c r="W14" s="10">
        <v>0.46</v>
      </c>
    </row>
    <row r="15" spans="1:23" ht="21.75" customHeight="1" x14ac:dyDescent="0.2">
      <c r="A15" s="51" t="s">
        <v>175</v>
      </c>
      <c r="B15" s="51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60">
        <v>0</v>
      </c>
      <c r="Q15" s="60"/>
      <c r="S15" s="9">
        <v>2089157202</v>
      </c>
      <c r="U15" s="9">
        <v>2089157202</v>
      </c>
      <c r="W15" s="10">
        <v>0.14000000000000001</v>
      </c>
    </row>
    <row r="16" spans="1:23" ht="21.75" customHeight="1" x14ac:dyDescent="0.2">
      <c r="A16" s="47" t="s">
        <v>176</v>
      </c>
      <c r="B16" s="47"/>
      <c r="D16" s="13">
        <v>0</v>
      </c>
      <c r="F16" s="13">
        <v>0</v>
      </c>
      <c r="H16" s="13">
        <v>0</v>
      </c>
      <c r="J16" s="13">
        <v>0</v>
      </c>
      <c r="L16" s="14">
        <v>0</v>
      </c>
      <c r="N16" s="13">
        <v>0</v>
      </c>
      <c r="P16" s="60">
        <v>0</v>
      </c>
      <c r="Q16" s="61"/>
      <c r="S16" s="13">
        <v>760464935</v>
      </c>
      <c r="U16" s="13">
        <v>760464935</v>
      </c>
      <c r="W16" s="14">
        <v>0.05</v>
      </c>
    </row>
    <row r="17" spans="1:23" ht="21.75" customHeight="1" x14ac:dyDescent="0.2">
      <c r="A17" s="50" t="s">
        <v>78</v>
      </c>
      <c r="B17" s="50"/>
      <c r="D17" s="16">
        <v>0</v>
      </c>
      <c r="F17" s="16">
        <v>0</v>
      </c>
      <c r="H17" s="16">
        <v>0</v>
      </c>
      <c r="J17" s="16">
        <v>0</v>
      </c>
      <c r="L17" s="17">
        <v>0</v>
      </c>
      <c r="N17" s="16">
        <v>0</v>
      </c>
      <c r="Q17" s="16">
        <v>0</v>
      </c>
      <c r="S17" s="16">
        <v>40569514788</v>
      </c>
      <c r="U17" s="16">
        <v>40569514788</v>
      </c>
      <c r="W17" s="17">
        <v>2.65</v>
      </c>
    </row>
    <row r="19" spans="1:23" x14ac:dyDescent="0.2">
      <c r="U19" s="28">
        <v>40569514788</v>
      </c>
    </row>
  </sheetData>
  <mergeCells count="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view="pageBreakPreview" zoomScale="115" zoomScaleNormal="100" zoomScaleSheetLayoutView="115" workbookViewId="0">
      <selection activeCell="R10" sqref="R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.14062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5.85546875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1" t="s">
        <v>177</v>
      </c>
      <c r="B5" s="56" t="s">
        <v>178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D6" s="53" t="s">
        <v>145</v>
      </c>
      <c r="E6" s="53"/>
      <c r="F6" s="53"/>
      <c r="G6" s="53"/>
      <c r="H6" s="53"/>
      <c r="I6" s="53"/>
      <c r="J6" s="53"/>
      <c r="L6" s="53" t="s">
        <v>146</v>
      </c>
      <c r="M6" s="53"/>
      <c r="N6" s="53"/>
      <c r="O6" s="53"/>
      <c r="P6" s="53"/>
      <c r="Q6" s="53"/>
      <c r="R6" s="5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3" t="s">
        <v>179</v>
      </c>
      <c r="B8" s="53"/>
      <c r="D8" s="2" t="s">
        <v>180</v>
      </c>
      <c r="F8" s="2" t="s">
        <v>149</v>
      </c>
      <c r="H8" s="2" t="s">
        <v>150</v>
      </c>
      <c r="J8" s="2" t="s">
        <v>78</v>
      </c>
      <c r="L8" s="2" t="s">
        <v>180</v>
      </c>
      <c r="N8" s="2" t="s">
        <v>149</v>
      </c>
      <c r="P8" s="2" t="s">
        <v>150</v>
      </c>
      <c r="R8" s="2" t="s">
        <v>78</v>
      </c>
    </row>
    <row r="9" spans="1:18" ht="21.75" customHeight="1" x14ac:dyDescent="0.2">
      <c r="A9" s="58" t="s">
        <v>107</v>
      </c>
      <c r="B9" s="58"/>
      <c r="D9" s="68">
        <v>2172959781</v>
      </c>
      <c r="E9" s="30"/>
      <c r="F9" s="68">
        <v>0</v>
      </c>
      <c r="G9" s="30"/>
      <c r="H9" s="68">
        <v>-30062500</v>
      </c>
      <c r="I9" s="30"/>
      <c r="J9" s="68">
        <v>2142897281</v>
      </c>
      <c r="K9" s="30"/>
      <c r="L9" s="68">
        <v>23228395667</v>
      </c>
      <c r="M9" s="30"/>
      <c r="N9" s="68">
        <v>0</v>
      </c>
      <c r="O9" s="30"/>
      <c r="P9" s="68">
        <v>-30062500</v>
      </c>
      <c r="Q9" s="30"/>
      <c r="R9" s="68">
        <v>23198333167</v>
      </c>
    </row>
    <row r="10" spans="1:18" ht="21.75" customHeight="1" x14ac:dyDescent="0.2">
      <c r="A10" s="50" t="s">
        <v>78</v>
      </c>
      <c r="B10" s="50"/>
      <c r="D10" s="35">
        <v>2172959781</v>
      </c>
      <c r="E10" s="30"/>
      <c r="F10" s="35">
        <v>0</v>
      </c>
      <c r="G10" s="30"/>
      <c r="H10" s="35">
        <v>-30062500</v>
      </c>
      <c r="I10" s="30"/>
      <c r="J10" s="35">
        <v>2142897281</v>
      </c>
      <c r="K10" s="30"/>
      <c r="L10" s="35">
        <v>23228395667</v>
      </c>
      <c r="M10" s="30"/>
      <c r="N10" s="35">
        <v>0</v>
      </c>
      <c r="O10" s="30"/>
      <c r="P10" s="35">
        <v>-30062500</v>
      </c>
      <c r="Q10" s="30"/>
      <c r="R10" s="35">
        <v>23198333167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3B60-D892-4029-B0A5-3FD541EBEC5B}">
  <sheetPr>
    <pageSetUpPr fitToPage="1"/>
  </sheetPr>
  <dimension ref="A1:S36"/>
  <sheetViews>
    <sheetView rightToLeft="1" view="pageBreakPreview" zoomScaleNormal="100" zoomScaleSheetLayoutView="100" workbookViewId="0">
      <selection activeCell="Q10" sqref="Q10"/>
    </sheetView>
  </sheetViews>
  <sheetFormatPr defaultRowHeight="12.75" x14ac:dyDescent="0.2"/>
  <cols>
    <col min="1" max="1" width="7.85546875" style="70" customWidth="1"/>
    <col min="2" max="2" width="17.28515625" style="70" customWidth="1"/>
    <col min="3" max="3" width="1.28515625" style="70" customWidth="1"/>
    <col min="4" max="4" width="20.5703125" style="70" customWidth="1"/>
    <col min="5" max="5" width="1.28515625" style="70" customWidth="1"/>
    <col min="6" max="6" width="29.7109375" style="70" customWidth="1"/>
    <col min="7" max="7" width="1.28515625" style="70" customWidth="1"/>
    <col min="8" max="8" width="13" style="70" customWidth="1"/>
    <col min="9" max="9" width="1.28515625" style="70" customWidth="1"/>
    <col min="10" max="10" width="10.42578125" style="70" customWidth="1"/>
    <col min="11" max="11" width="9.140625" style="70" customWidth="1"/>
    <col min="12" max="12" width="1.28515625" style="70" customWidth="1"/>
    <col min="13" max="13" width="28.5703125" style="70" customWidth="1"/>
    <col min="14" max="14" width="1.28515625" style="70" customWidth="1"/>
    <col min="15" max="15" width="14.28515625" style="70" customWidth="1"/>
    <col min="16" max="16" width="1.28515625" style="70" customWidth="1"/>
    <col min="17" max="17" width="28.7109375" style="70" customWidth="1"/>
    <col min="18" max="18" width="2.28515625" style="70" customWidth="1"/>
    <col min="19" max="19" width="28.5703125" style="70" customWidth="1"/>
    <col min="20" max="20" width="0.28515625" style="70" customWidth="1"/>
    <col min="21" max="16384" width="9.140625" style="70"/>
  </cols>
  <sheetData>
    <row r="1" spans="1:19" ht="21.75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21" customHeight="1" x14ac:dyDescent="0.2">
      <c r="A2" s="69" t="s">
        <v>126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21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14.45" customHeight="1" x14ac:dyDescent="0.2"/>
    <row r="5" spans="1:19" ht="14.45" customHeight="1" x14ac:dyDescent="0.2">
      <c r="A5" s="71" t="s">
        <v>181</v>
      </c>
      <c r="B5" s="72" t="s">
        <v>182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ht="14.45" customHeight="1" x14ac:dyDescent="0.2">
      <c r="M6" s="73" t="s">
        <v>183</v>
      </c>
      <c r="Q6" s="73" t="s">
        <v>257</v>
      </c>
      <c r="R6" s="74"/>
      <c r="S6" s="73" t="s">
        <v>184</v>
      </c>
    </row>
    <row r="7" spans="1:19" ht="36.75" customHeight="1" x14ac:dyDescent="0.2">
      <c r="A7" s="75" t="s">
        <v>185</v>
      </c>
      <c r="B7" s="75"/>
      <c r="D7" s="76" t="s">
        <v>186</v>
      </c>
      <c r="F7" s="76" t="s">
        <v>187</v>
      </c>
      <c r="H7" s="76" t="s">
        <v>89</v>
      </c>
      <c r="J7" s="75" t="s">
        <v>188</v>
      </c>
      <c r="K7" s="75"/>
      <c r="M7" s="73"/>
      <c r="O7" s="77" t="s">
        <v>189</v>
      </c>
      <c r="Q7" s="78"/>
      <c r="R7" s="74"/>
      <c r="S7" s="79"/>
    </row>
    <row r="8" spans="1:19" ht="14.45" customHeight="1" x14ac:dyDescent="0.45">
      <c r="A8" s="80" t="s">
        <v>258</v>
      </c>
      <c r="B8" s="80"/>
      <c r="D8" s="81" t="s">
        <v>190</v>
      </c>
      <c r="F8" s="80" t="s">
        <v>259</v>
      </c>
      <c r="H8" s="82">
        <v>85000</v>
      </c>
      <c r="I8" s="83"/>
      <c r="J8" s="84">
        <v>85000000000</v>
      </c>
      <c r="K8" s="84"/>
      <c r="L8" s="85"/>
      <c r="M8" s="94">
        <v>14302603205</v>
      </c>
      <c r="N8" s="85"/>
      <c r="O8" s="86">
        <v>19</v>
      </c>
      <c r="P8" s="85"/>
      <c r="Q8" s="97" t="s">
        <v>260</v>
      </c>
      <c r="R8" s="85"/>
      <c r="S8" s="86">
        <v>37</v>
      </c>
    </row>
    <row r="9" spans="1:19" ht="14.45" customHeight="1" x14ac:dyDescent="0.45">
      <c r="A9" s="87"/>
      <c r="B9" s="87"/>
      <c r="D9" s="87"/>
      <c r="F9" s="87"/>
      <c r="H9" s="88"/>
      <c r="I9" s="83"/>
      <c r="J9" s="89"/>
      <c r="K9" s="89"/>
      <c r="L9" s="85"/>
      <c r="M9" s="95"/>
      <c r="N9" s="85"/>
      <c r="O9" s="90"/>
      <c r="P9" s="85"/>
      <c r="Q9" s="98"/>
      <c r="R9" s="85"/>
      <c r="S9" s="90"/>
    </row>
    <row r="10" spans="1:19" ht="30" customHeight="1" x14ac:dyDescent="0.45">
      <c r="A10" s="91"/>
      <c r="B10" s="91"/>
      <c r="D10" s="91"/>
      <c r="F10" s="77"/>
      <c r="H10" s="85"/>
      <c r="I10" s="85"/>
      <c r="J10" s="85"/>
      <c r="K10" s="85"/>
      <c r="L10" s="85"/>
      <c r="M10" s="92">
        <f>SUM(M8)</f>
        <v>14302603205</v>
      </c>
      <c r="N10" s="85"/>
      <c r="O10" s="85"/>
      <c r="P10" s="85"/>
      <c r="Q10" s="85"/>
      <c r="R10" s="85"/>
    </row>
    <row r="11" spans="1:19" ht="7.5" customHeight="1" thickBot="1" x14ac:dyDescent="0.25">
      <c r="A11" s="91"/>
      <c r="B11" s="91"/>
      <c r="D11" s="91"/>
      <c r="F11" s="77"/>
      <c r="M11" s="96"/>
    </row>
    <row r="12" spans="1:19" ht="14.45" customHeight="1" thickTop="1" x14ac:dyDescent="0.2"/>
    <row r="13" spans="1:19" ht="14.45" customHeight="1" x14ac:dyDescent="0.2">
      <c r="M13" s="93"/>
    </row>
    <row r="14" spans="1:19" ht="14.45" customHeight="1" x14ac:dyDescent="0.2"/>
    <row r="15" spans="1:19" ht="14.45" customHeight="1" x14ac:dyDescent="0.2"/>
    <row r="16" spans="1:19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</sheetData>
  <mergeCells count="21">
    <mergeCell ref="O8:O9"/>
    <mergeCell ref="Q8:Q9"/>
    <mergeCell ref="S8:S9"/>
    <mergeCell ref="A10:B11"/>
    <mergeCell ref="D10:D11"/>
    <mergeCell ref="M10:M11"/>
    <mergeCell ref="A8:B9"/>
    <mergeCell ref="D8:D9"/>
    <mergeCell ref="F8:F9"/>
    <mergeCell ref="H8:H9"/>
    <mergeCell ref="J8:K9"/>
    <mergeCell ref="M8:M9"/>
    <mergeCell ref="A1:S1"/>
    <mergeCell ref="A2:S2"/>
    <mergeCell ref="A3:S3"/>
    <mergeCell ref="B5:S5"/>
    <mergeCell ref="M6:M7"/>
    <mergeCell ref="Q6:Q7"/>
    <mergeCell ref="S6:S7"/>
    <mergeCell ref="A7:B7"/>
    <mergeCell ref="J7:K7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H15" sqref="H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14.45" customHeight="1" x14ac:dyDescent="0.2">
      <c r="A5" s="1" t="s">
        <v>191</v>
      </c>
      <c r="B5" s="56" t="s">
        <v>192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>
      <c r="D6" s="53" t="s">
        <v>145</v>
      </c>
      <c r="E6" s="53"/>
      <c r="F6" s="53"/>
      <c r="H6" s="53" t="s">
        <v>146</v>
      </c>
      <c r="I6" s="53"/>
      <c r="J6" s="53"/>
    </row>
    <row r="7" spans="1:10" ht="36.4" customHeight="1" x14ac:dyDescent="0.2">
      <c r="A7" s="53" t="s">
        <v>193</v>
      </c>
      <c r="B7" s="53"/>
      <c r="D7" s="22" t="s">
        <v>194</v>
      </c>
      <c r="E7" s="3"/>
      <c r="F7" s="22" t="s">
        <v>195</v>
      </c>
      <c r="H7" s="22" t="s">
        <v>194</v>
      </c>
      <c r="I7" s="3"/>
      <c r="J7" s="22" t="s">
        <v>195</v>
      </c>
    </row>
    <row r="8" spans="1:10" ht="21.75" customHeight="1" x14ac:dyDescent="0.2">
      <c r="A8" s="54" t="s">
        <v>251</v>
      </c>
      <c r="B8" s="54"/>
      <c r="D8" s="6">
        <v>92868</v>
      </c>
      <c r="F8" s="99">
        <f>D8/$D$14</f>
        <v>1.0955719058907499E-5</v>
      </c>
      <c r="H8" s="6">
        <v>890613</v>
      </c>
      <c r="J8" s="99">
        <f>H8/$H$14</f>
        <v>1.324049809901004E-5</v>
      </c>
    </row>
    <row r="9" spans="1:10" ht="21.75" customHeight="1" x14ac:dyDescent="0.2">
      <c r="A9" s="51" t="s">
        <v>261</v>
      </c>
      <c r="B9" s="51"/>
      <c r="D9" s="9">
        <v>9638</v>
      </c>
      <c r="F9" s="100">
        <f>D9/$D$14</f>
        <v>1.1370032765834353E-6</v>
      </c>
      <c r="H9" s="9">
        <v>144025</v>
      </c>
      <c r="J9" s="100">
        <f>H9/$H$14</f>
        <v>2.1411799948012449E-6</v>
      </c>
    </row>
    <row r="10" spans="1:10" ht="21.75" customHeight="1" x14ac:dyDescent="0.2">
      <c r="A10" s="51" t="s">
        <v>253</v>
      </c>
      <c r="B10" s="51"/>
      <c r="D10" s="26">
        <v>151659</v>
      </c>
      <c r="F10" s="100">
        <f t="shared" ref="F10:F13" si="0">D10/$D$14</f>
        <v>1.7891344669367837E-5</v>
      </c>
      <c r="H10" s="26">
        <v>12519040040</v>
      </c>
      <c r="J10" s="100">
        <f t="shared" ref="J10:J13" si="1">H10/$H$14</f>
        <v>0.18611711916517115</v>
      </c>
    </row>
    <row r="11" spans="1:10" ht="21.75" customHeight="1" x14ac:dyDescent="0.2">
      <c r="A11" s="51" t="s">
        <v>254</v>
      </c>
      <c r="B11" s="51"/>
      <c r="D11" s="9">
        <v>4179</v>
      </c>
      <c r="F11" s="100">
        <f t="shared" si="0"/>
        <v>4.9300027939844116E-7</v>
      </c>
      <c r="H11" s="9">
        <v>49653</v>
      </c>
      <c r="J11" s="100">
        <f t="shared" si="1"/>
        <v>7.381774711464413E-7</v>
      </c>
    </row>
    <row r="12" spans="1:10" ht="21.75" customHeight="1" x14ac:dyDescent="0.2">
      <c r="A12" s="51" t="s">
        <v>262</v>
      </c>
      <c r="B12" s="51"/>
      <c r="D12" s="9">
        <v>678920</v>
      </c>
      <c r="F12" s="100">
        <f t="shared" si="0"/>
        <v>8.0092785280973838E-5</v>
      </c>
      <c r="H12" s="9">
        <v>15479283</v>
      </c>
      <c r="J12" s="100">
        <f t="shared" si="1"/>
        <v>2.3012623567760456E-4</v>
      </c>
    </row>
    <row r="13" spans="1:10" ht="21.75" customHeight="1" x14ac:dyDescent="0.2">
      <c r="A13" s="51" t="s">
        <v>256</v>
      </c>
      <c r="B13" s="51"/>
      <c r="D13" s="26">
        <v>8475731360</v>
      </c>
      <c r="F13" s="100">
        <f t="shared" si="0"/>
        <v>0.99988943014743481</v>
      </c>
      <c r="H13" s="26">
        <v>54728708751</v>
      </c>
      <c r="J13" s="100">
        <f t="shared" si="1"/>
        <v>0.81363663474358627</v>
      </c>
    </row>
    <row r="14" spans="1:10" ht="21.75" customHeight="1" thickBot="1" x14ac:dyDescent="0.25">
      <c r="A14" s="50" t="s">
        <v>78</v>
      </c>
      <c r="B14" s="50"/>
      <c r="D14" s="16">
        <f>SUM(D8:D13)</f>
        <v>8476668624</v>
      </c>
      <c r="F14" s="101">
        <f>SUM(F8:F13)</f>
        <v>1</v>
      </c>
      <c r="H14" s="16">
        <f>SUM(H8:H13)</f>
        <v>67264312365</v>
      </c>
      <c r="J14" s="101">
        <f>SUM(J8:J13)</f>
        <v>1</v>
      </c>
    </row>
    <row r="15" spans="1:10" ht="13.5" thickTop="1" x14ac:dyDescent="0.2"/>
  </sheetData>
  <autoFilter ref="A7:J14" xr:uid="{00000000-0001-0000-0C00-000000000000}">
    <filterColumn colId="0" showButton="0"/>
  </autoFilter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5" t="s">
        <v>0</v>
      </c>
      <c r="B1" s="45"/>
      <c r="C1" s="45"/>
      <c r="D1" s="45"/>
      <c r="E1" s="45"/>
      <c r="F1" s="45"/>
    </row>
    <row r="2" spans="1:6" ht="21.75" customHeight="1" x14ac:dyDescent="0.2">
      <c r="A2" s="45" t="s">
        <v>126</v>
      </c>
      <c r="B2" s="45"/>
      <c r="C2" s="45"/>
      <c r="D2" s="45"/>
      <c r="E2" s="45"/>
      <c r="F2" s="45"/>
    </row>
    <row r="3" spans="1:6" ht="21.75" customHeight="1" x14ac:dyDescent="0.2">
      <c r="A3" s="45" t="s">
        <v>2</v>
      </c>
      <c r="B3" s="45"/>
      <c r="C3" s="45"/>
      <c r="D3" s="45"/>
      <c r="E3" s="45"/>
      <c r="F3" s="45"/>
    </row>
    <row r="4" spans="1:6" ht="14.45" customHeight="1" x14ac:dyDescent="0.2"/>
    <row r="5" spans="1:6" ht="29.1" customHeight="1" x14ac:dyDescent="0.2">
      <c r="A5" s="1" t="s">
        <v>196</v>
      </c>
      <c r="B5" s="56" t="s">
        <v>141</v>
      </c>
      <c r="C5" s="56"/>
      <c r="D5" s="56"/>
      <c r="E5" s="56"/>
      <c r="F5" s="56"/>
    </row>
    <row r="6" spans="1:6" ht="14.45" customHeight="1" x14ac:dyDescent="0.2">
      <c r="D6" s="2" t="s">
        <v>145</v>
      </c>
      <c r="F6" s="2" t="s">
        <v>9</v>
      </c>
    </row>
    <row r="7" spans="1:6" ht="14.45" customHeight="1" x14ac:dyDescent="0.2">
      <c r="A7" s="53" t="s">
        <v>141</v>
      </c>
      <c r="B7" s="53"/>
      <c r="D7" s="4" t="s">
        <v>123</v>
      </c>
      <c r="F7" s="4" t="s">
        <v>123</v>
      </c>
    </row>
    <row r="8" spans="1:6" ht="21.75" customHeight="1" x14ac:dyDescent="0.2">
      <c r="A8" s="54" t="s">
        <v>141</v>
      </c>
      <c r="B8" s="54"/>
      <c r="D8" s="6">
        <v>0</v>
      </c>
      <c r="F8" s="6">
        <v>1906450995</v>
      </c>
    </row>
    <row r="9" spans="1:6" ht="21.75" customHeight="1" x14ac:dyDescent="0.2">
      <c r="A9" s="51" t="s">
        <v>197</v>
      </c>
      <c r="B9" s="51"/>
      <c r="D9" s="9">
        <v>0</v>
      </c>
      <c r="F9" s="9">
        <v>24474196</v>
      </c>
    </row>
    <row r="10" spans="1:6" ht="21.75" customHeight="1" x14ac:dyDescent="0.2">
      <c r="A10" s="47" t="s">
        <v>198</v>
      </c>
      <c r="B10" s="47"/>
      <c r="D10" s="13">
        <v>3534668</v>
      </c>
      <c r="F10" s="13">
        <v>1565174469</v>
      </c>
    </row>
    <row r="11" spans="1:6" ht="21.75" customHeight="1" x14ac:dyDescent="0.2">
      <c r="A11" s="50" t="s">
        <v>78</v>
      </c>
      <c r="B11" s="50"/>
      <c r="D11" s="16">
        <v>3534668</v>
      </c>
      <c r="F11" s="16">
        <v>3496099660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7"/>
  <sheetViews>
    <sheetView rightToLeft="1" tabSelected="1" workbookViewId="0">
      <selection activeCell="S27" sqref="S27"/>
    </sheetView>
  </sheetViews>
  <sheetFormatPr defaultRowHeight="12.75" x14ac:dyDescent="0.2"/>
  <cols>
    <col min="1" max="1" width="25" bestFit="1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4.57031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4.57031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 x14ac:dyDescent="0.2"/>
    <row r="5" spans="1:19" ht="14.45" customHeight="1" x14ac:dyDescent="0.2">
      <c r="A5" s="56" t="s">
        <v>148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4.45" customHeight="1" x14ac:dyDescent="0.2">
      <c r="A6" s="53" t="s">
        <v>80</v>
      </c>
      <c r="C6" s="53" t="s">
        <v>199</v>
      </c>
      <c r="D6" s="53"/>
      <c r="E6" s="53"/>
      <c r="F6" s="53"/>
      <c r="G6" s="53"/>
      <c r="I6" s="53" t="s">
        <v>145</v>
      </c>
      <c r="J6" s="53"/>
      <c r="K6" s="53"/>
      <c r="L6" s="53"/>
      <c r="M6" s="53"/>
      <c r="O6" s="53" t="s">
        <v>146</v>
      </c>
      <c r="P6" s="53"/>
      <c r="Q6" s="53"/>
      <c r="R6" s="53"/>
      <c r="S6" s="53"/>
    </row>
    <row r="7" spans="1:19" ht="29.1" customHeight="1" x14ac:dyDescent="0.2">
      <c r="A7" s="53"/>
      <c r="C7" s="22" t="s">
        <v>200</v>
      </c>
      <c r="D7" s="3"/>
      <c r="E7" s="22" t="s">
        <v>201</v>
      </c>
      <c r="F7" s="3"/>
      <c r="G7" s="22" t="s">
        <v>202</v>
      </c>
      <c r="I7" s="22" t="s">
        <v>203</v>
      </c>
      <c r="J7" s="3"/>
      <c r="K7" s="22" t="s">
        <v>204</v>
      </c>
      <c r="L7" s="3"/>
      <c r="M7" s="22" t="s">
        <v>205</v>
      </c>
      <c r="O7" s="22" t="s">
        <v>203</v>
      </c>
      <c r="P7" s="3"/>
      <c r="Q7" s="22" t="s">
        <v>204</v>
      </c>
      <c r="R7" s="3"/>
      <c r="S7" s="22" t="s">
        <v>205</v>
      </c>
    </row>
    <row r="8" spans="1:19" ht="21.75" customHeight="1" x14ac:dyDescent="0.2">
      <c r="A8" s="5" t="s">
        <v>164</v>
      </c>
      <c r="C8" s="5" t="s">
        <v>206</v>
      </c>
      <c r="E8" s="31">
        <v>13516371</v>
      </c>
      <c r="F8" s="30"/>
      <c r="G8" s="31">
        <v>70</v>
      </c>
      <c r="H8" s="30"/>
      <c r="I8" s="31">
        <v>0</v>
      </c>
      <c r="J8" s="30"/>
      <c r="K8" s="31">
        <v>0</v>
      </c>
      <c r="L8" s="30"/>
      <c r="M8" s="31">
        <v>0</v>
      </c>
      <c r="N8" s="30"/>
      <c r="O8" s="31">
        <v>946145970</v>
      </c>
      <c r="P8" s="30"/>
      <c r="Q8" s="31">
        <v>0</v>
      </c>
      <c r="R8" s="30"/>
      <c r="S8" s="31">
        <v>946145970</v>
      </c>
    </row>
    <row r="9" spans="1:19" ht="21.75" customHeight="1" x14ac:dyDescent="0.2">
      <c r="A9" s="8" t="s">
        <v>49</v>
      </c>
      <c r="C9" s="8" t="s">
        <v>207</v>
      </c>
      <c r="E9" s="32">
        <v>1240000</v>
      </c>
      <c r="F9" s="30"/>
      <c r="G9" s="32">
        <v>1500</v>
      </c>
      <c r="H9" s="30"/>
      <c r="I9" s="32">
        <v>0</v>
      </c>
      <c r="J9" s="30"/>
      <c r="K9" s="32">
        <v>0</v>
      </c>
      <c r="L9" s="30"/>
      <c r="M9" s="32">
        <v>0</v>
      </c>
      <c r="N9" s="30"/>
      <c r="O9" s="32">
        <v>1860000000</v>
      </c>
      <c r="P9" s="30"/>
      <c r="Q9" s="32">
        <v>0</v>
      </c>
      <c r="R9" s="30"/>
      <c r="S9" s="32">
        <v>1860000000</v>
      </c>
    </row>
    <row r="10" spans="1:19" ht="21.75" customHeight="1" x14ac:dyDescent="0.2">
      <c r="A10" s="8" t="s">
        <v>22</v>
      </c>
      <c r="C10" s="8" t="s">
        <v>208</v>
      </c>
      <c r="E10" s="32">
        <v>1648325</v>
      </c>
      <c r="F10" s="30"/>
      <c r="G10" s="32">
        <v>3132</v>
      </c>
      <c r="H10" s="30"/>
      <c r="I10" s="32">
        <v>5162553900</v>
      </c>
      <c r="J10" s="30"/>
      <c r="K10" s="32">
        <v>343290029</v>
      </c>
      <c r="L10" s="30"/>
      <c r="M10" s="32">
        <v>4819263871</v>
      </c>
      <c r="N10" s="30"/>
      <c r="O10" s="32">
        <v>5162553900</v>
      </c>
      <c r="P10" s="30"/>
      <c r="Q10" s="32">
        <v>343290029</v>
      </c>
      <c r="R10" s="30"/>
      <c r="S10" s="32">
        <v>4819263871</v>
      </c>
    </row>
    <row r="11" spans="1:19" ht="21.75" customHeight="1" x14ac:dyDescent="0.2">
      <c r="A11" s="8" t="s">
        <v>69</v>
      </c>
      <c r="C11" s="8" t="s">
        <v>209</v>
      </c>
      <c r="E11" s="32">
        <v>562000</v>
      </c>
      <c r="F11" s="30"/>
      <c r="G11" s="32">
        <v>6928</v>
      </c>
      <c r="H11" s="30"/>
      <c r="I11" s="32">
        <v>3893536000</v>
      </c>
      <c r="J11" s="30"/>
      <c r="K11" s="32">
        <v>261227655</v>
      </c>
      <c r="L11" s="30"/>
      <c r="M11" s="32">
        <v>3632308345</v>
      </c>
      <c r="N11" s="30"/>
      <c r="O11" s="32">
        <v>3893536000</v>
      </c>
      <c r="P11" s="30"/>
      <c r="Q11" s="32">
        <v>261227655</v>
      </c>
      <c r="R11" s="30"/>
      <c r="S11" s="32">
        <v>3632308345</v>
      </c>
    </row>
    <row r="12" spans="1:19" ht="21.75" customHeight="1" x14ac:dyDescent="0.2">
      <c r="A12" s="8" t="s">
        <v>51</v>
      </c>
      <c r="C12" s="8" t="s">
        <v>210</v>
      </c>
      <c r="E12" s="32">
        <v>1725439</v>
      </c>
      <c r="F12" s="30"/>
      <c r="G12" s="32">
        <v>8300</v>
      </c>
      <c r="H12" s="30"/>
      <c r="I12" s="32">
        <v>0</v>
      </c>
      <c r="J12" s="30"/>
      <c r="K12" s="32">
        <v>0</v>
      </c>
      <c r="L12" s="30"/>
      <c r="M12" s="32">
        <v>0</v>
      </c>
      <c r="N12" s="30"/>
      <c r="O12" s="32">
        <v>14321143700</v>
      </c>
      <c r="P12" s="30"/>
      <c r="Q12" s="32">
        <v>0</v>
      </c>
      <c r="R12" s="30"/>
      <c r="S12" s="32">
        <v>14321143700</v>
      </c>
    </row>
    <row r="13" spans="1:19" ht="21.75" customHeight="1" x14ac:dyDescent="0.2">
      <c r="A13" s="8" t="s">
        <v>52</v>
      </c>
      <c r="C13" s="8" t="s">
        <v>211</v>
      </c>
      <c r="E13" s="32">
        <v>1359309</v>
      </c>
      <c r="F13" s="30"/>
      <c r="G13" s="32">
        <v>2720</v>
      </c>
      <c r="H13" s="30"/>
      <c r="I13" s="32">
        <v>0</v>
      </c>
      <c r="J13" s="30"/>
      <c r="K13" s="32">
        <v>0</v>
      </c>
      <c r="L13" s="30"/>
      <c r="M13" s="32">
        <v>0</v>
      </c>
      <c r="N13" s="30"/>
      <c r="O13" s="32">
        <v>3697320480</v>
      </c>
      <c r="P13" s="30"/>
      <c r="Q13" s="32">
        <v>0</v>
      </c>
      <c r="R13" s="30"/>
      <c r="S13" s="32">
        <v>3697320480</v>
      </c>
    </row>
    <row r="14" spans="1:19" ht="21.75" customHeight="1" x14ac:dyDescent="0.2">
      <c r="A14" s="8" t="s">
        <v>50</v>
      </c>
      <c r="C14" s="8" t="s">
        <v>212</v>
      </c>
      <c r="E14" s="32">
        <v>1339365</v>
      </c>
      <c r="F14" s="30"/>
      <c r="G14" s="32">
        <v>6647</v>
      </c>
      <c r="H14" s="30"/>
      <c r="I14" s="32">
        <v>0</v>
      </c>
      <c r="J14" s="30"/>
      <c r="K14" s="32">
        <v>0</v>
      </c>
      <c r="L14" s="30"/>
      <c r="M14" s="32">
        <v>0</v>
      </c>
      <c r="N14" s="30"/>
      <c r="O14" s="32">
        <v>8902759155</v>
      </c>
      <c r="P14" s="30"/>
      <c r="Q14" s="32">
        <v>533133678</v>
      </c>
      <c r="R14" s="30"/>
      <c r="S14" s="32">
        <v>8369625477</v>
      </c>
    </row>
    <row r="15" spans="1:19" ht="21.75" customHeight="1" x14ac:dyDescent="0.2">
      <c r="A15" s="8" t="s">
        <v>60</v>
      </c>
      <c r="C15" s="8" t="s">
        <v>213</v>
      </c>
      <c r="E15" s="32">
        <v>9808539</v>
      </c>
      <c r="F15" s="30"/>
      <c r="G15" s="32">
        <v>190</v>
      </c>
      <c r="H15" s="30"/>
      <c r="I15" s="32">
        <v>0</v>
      </c>
      <c r="J15" s="30"/>
      <c r="K15" s="32">
        <v>0</v>
      </c>
      <c r="L15" s="30"/>
      <c r="M15" s="32">
        <v>0</v>
      </c>
      <c r="N15" s="30"/>
      <c r="O15" s="32">
        <v>1863622410</v>
      </c>
      <c r="P15" s="30"/>
      <c r="Q15" s="32">
        <v>110472462</v>
      </c>
      <c r="R15" s="30"/>
      <c r="S15" s="32">
        <v>1753149948</v>
      </c>
    </row>
    <row r="16" spans="1:19" ht="21.75" customHeight="1" x14ac:dyDescent="0.2">
      <c r="A16" s="8" t="s">
        <v>42</v>
      </c>
      <c r="C16" s="8" t="s">
        <v>213</v>
      </c>
      <c r="E16" s="32">
        <v>10350000</v>
      </c>
      <c r="F16" s="30"/>
      <c r="G16" s="32">
        <v>350</v>
      </c>
      <c r="H16" s="30"/>
      <c r="I16" s="32">
        <v>0</v>
      </c>
      <c r="J16" s="30"/>
      <c r="K16" s="32">
        <v>0</v>
      </c>
      <c r="L16" s="30"/>
      <c r="M16" s="32">
        <v>0</v>
      </c>
      <c r="N16" s="30"/>
      <c r="O16" s="32">
        <v>3622500000</v>
      </c>
      <c r="P16" s="30"/>
      <c r="Q16" s="32">
        <v>4955540</v>
      </c>
      <c r="R16" s="30"/>
      <c r="S16" s="32">
        <v>3617544460</v>
      </c>
    </row>
    <row r="17" spans="1:19" ht="21.75" customHeight="1" x14ac:dyDescent="0.2">
      <c r="A17" s="8" t="s">
        <v>72</v>
      </c>
      <c r="C17" s="8" t="s">
        <v>214</v>
      </c>
      <c r="E17" s="32">
        <v>418969</v>
      </c>
      <c r="F17" s="30"/>
      <c r="G17" s="32">
        <v>9700</v>
      </c>
      <c r="H17" s="30"/>
      <c r="I17" s="32">
        <v>4063999300</v>
      </c>
      <c r="J17" s="30"/>
      <c r="K17" s="32">
        <v>291946549</v>
      </c>
      <c r="L17" s="30"/>
      <c r="M17" s="32">
        <v>3772052751</v>
      </c>
      <c r="N17" s="30"/>
      <c r="O17" s="32">
        <v>4063999300</v>
      </c>
      <c r="P17" s="30"/>
      <c r="Q17" s="32">
        <v>291946549</v>
      </c>
      <c r="R17" s="30"/>
      <c r="S17" s="32">
        <v>3772052751</v>
      </c>
    </row>
    <row r="18" spans="1:19" ht="21.75" customHeight="1" x14ac:dyDescent="0.2">
      <c r="A18" s="8" t="s">
        <v>46</v>
      </c>
      <c r="C18" s="8" t="s">
        <v>215</v>
      </c>
      <c r="E18" s="32">
        <v>2138348</v>
      </c>
      <c r="F18" s="30"/>
      <c r="G18" s="32">
        <v>3800</v>
      </c>
      <c r="H18" s="30"/>
      <c r="I18" s="32">
        <v>0</v>
      </c>
      <c r="J18" s="30"/>
      <c r="K18" s="32">
        <v>0</v>
      </c>
      <c r="L18" s="30"/>
      <c r="M18" s="32">
        <v>0</v>
      </c>
      <c r="N18" s="30"/>
      <c r="O18" s="32">
        <v>8125722400</v>
      </c>
      <c r="P18" s="30"/>
      <c r="Q18" s="32">
        <v>0</v>
      </c>
      <c r="R18" s="30"/>
      <c r="S18" s="32">
        <v>8125722400</v>
      </c>
    </row>
    <row r="19" spans="1:19" ht="21.75" customHeight="1" x14ac:dyDescent="0.2">
      <c r="A19" s="8" t="s">
        <v>71</v>
      </c>
      <c r="C19" s="8" t="s">
        <v>209</v>
      </c>
      <c r="E19" s="32">
        <v>2400000</v>
      </c>
      <c r="F19" s="30"/>
      <c r="G19" s="32">
        <v>93</v>
      </c>
      <c r="H19" s="30"/>
      <c r="I19" s="32">
        <v>223200000</v>
      </c>
      <c r="J19" s="30"/>
      <c r="K19" s="32">
        <v>12143005</v>
      </c>
      <c r="L19" s="30"/>
      <c r="M19" s="32">
        <v>211056995</v>
      </c>
      <c r="N19" s="30"/>
      <c r="O19" s="32">
        <v>223200000</v>
      </c>
      <c r="P19" s="30"/>
      <c r="Q19" s="32">
        <v>12143005</v>
      </c>
      <c r="R19" s="30"/>
      <c r="S19" s="32">
        <v>211056995</v>
      </c>
    </row>
    <row r="20" spans="1:19" ht="21.75" customHeight="1" x14ac:dyDescent="0.2">
      <c r="A20" s="8" t="s">
        <v>44</v>
      </c>
      <c r="C20" s="8" t="s">
        <v>216</v>
      </c>
      <c r="E20" s="32">
        <v>8942001</v>
      </c>
      <c r="F20" s="30"/>
      <c r="G20" s="32">
        <v>160</v>
      </c>
      <c r="H20" s="30"/>
      <c r="I20" s="32">
        <v>0</v>
      </c>
      <c r="J20" s="30"/>
      <c r="K20" s="32">
        <v>0</v>
      </c>
      <c r="L20" s="30"/>
      <c r="M20" s="32">
        <v>0</v>
      </c>
      <c r="N20" s="30"/>
      <c r="O20" s="32">
        <v>1430720160</v>
      </c>
      <c r="P20" s="30"/>
      <c r="Q20" s="32">
        <v>77837107</v>
      </c>
      <c r="R20" s="30"/>
      <c r="S20" s="32">
        <v>1352883053</v>
      </c>
    </row>
    <row r="21" spans="1:19" ht="21.75" customHeight="1" x14ac:dyDescent="0.2">
      <c r="A21" s="8" t="s">
        <v>45</v>
      </c>
      <c r="C21" s="8" t="s">
        <v>217</v>
      </c>
      <c r="E21" s="32">
        <v>33200000</v>
      </c>
      <c r="F21" s="30"/>
      <c r="G21" s="32">
        <v>190</v>
      </c>
      <c r="H21" s="30"/>
      <c r="I21" s="32">
        <v>0</v>
      </c>
      <c r="J21" s="30"/>
      <c r="K21" s="32">
        <v>0</v>
      </c>
      <c r="L21" s="30"/>
      <c r="M21" s="32">
        <v>0</v>
      </c>
      <c r="N21" s="30"/>
      <c r="O21" s="32">
        <v>6308000000</v>
      </c>
      <c r="P21" s="30"/>
      <c r="Q21" s="32">
        <v>0</v>
      </c>
      <c r="R21" s="30"/>
      <c r="S21" s="32">
        <v>6308000000</v>
      </c>
    </row>
    <row r="22" spans="1:19" ht="21.75" customHeight="1" x14ac:dyDescent="0.2">
      <c r="A22" s="8" t="s">
        <v>35</v>
      </c>
      <c r="C22" s="8" t="s">
        <v>218</v>
      </c>
      <c r="E22" s="32">
        <v>20543918</v>
      </c>
      <c r="F22" s="30"/>
      <c r="G22" s="32">
        <v>540</v>
      </c>
      <c r="H22" s="30"/>
      <c r="I22" s="32">
        <v>0</v>
      </c>
      <c r="J22" s="30"/>
      <c r="K22" s="32">
        <v>0</v>
      </c>
      <c r="L22" s="30"/>
      <c r="M22" s="32">
        <v>0</v>
      </c>
      <c r="N22" s="30"/>
      <c r="O22" s="32">
        <v>11093715720</v>
      </c>
      <c r="P22" s="30"/>
      <c r="Q22" s="32">
        <v>0</v>
      </c>
      <c r="R22" s="30"/>
      <c r="S22" s="32">
        <v>11093715720</v>
      </c>
    </row>
    <row r="23" spans="1:19" ht="21.75" customHeight="1" x14ac:dyDescent="0.2">
      <c r="A23" s="8" t="s">
        <v>57</v>
      </c>
      <c r="C23" s="8" t="s">
        <v>219</v>
      </c>
      <c r="E23" s="32">
        <v>2980000</v>
      </c>
      <c r="F23" s="30"/>
      <c r="G23" s="32">
        <v>650</v>
      </c>
      <c r="H23" s="30"/>
      <c r="I23" s="32">
        <v>1937000000</v>
      </c>
      <c r="J23" s="30"/>
      <c r="K23" s="32">
        <v>13176871</v>
      </c>
      <c r="L23" s="30"/>
      <c r="M23" s="32">
        <v>1923823129</v>
      </c>
      <c r="N23" s="30"/>
      <c r="O23" s="32">
        <v>1937000000</v>
      </c>
      <c r="P23" s="30"/>
      <c r="Q23" s="32">
        <v>13176871</v>
      </c>
      <c r="R23" s="30"/>
      <c r="S23" s="32">
        <v>1923823129</v>
      </c>
    </row>
    <row r="24" spans="1:19" ht="21.75" customHeight="1" x14ac:dyDescent="0.2">
      <c r="A24" s="8" t="s">
        <v>41</v>
      </c>
      <c r="C24" s="8" t="s">
        <v>220</v>
      </c>
      <c r="E24" s="32">
        <v>1748955</v>
      </c>
      <c r="F24" s="30"/>
      <c r="G24" s="32">
        <v>1875</v>
      </c>
      <c r="H24" s="30"/>
      <c r="I24" s="32">
        <v>0</v>
      </c>
      <c r="J24" s="30"/>
      <c r="K24" s="32">
        <v>0</v>
      </c>
      <c r="L24" s="30"/>
      <c r="M24" s="32">
        <v>0</v>
      </c>
      <c r="N24" s="30"/>
      <c r="O24" s="32">
        <v>3279290625</v>
      </c>
      <c r="P24" s="30"/>
      <c r="Q24" s="32">
        <v>11192118</v>
      </c>
      <c r="R24" s="30"/>
      <c r="S24" s="32">
        <v>3268098507</v>
      </c>
    </row>
    <row r="25" spans="1:19" ht="21.75" customHeight="1" x14ac:dyDescent="0.2">
      <c r="A25" s="8" t="s">
        <v>59</v>
      </c>
      <c r="C25" s="8" t="s">
        <v>221</v>
      </c>
      <c r="E25" s="32">
        <v>20492394</v>
      </c>
      <c r="F25" s="30"/>
      <c r="G25" s="32">
        <v>200</v>
      </c>
      <c r="H25" s="30"/>
      <c r="I25" s="32">
        <v>4098478800</v>
      </c>
      <c r="J25" s="30"/>
      <c r="K25" s="32">
        <v>318454133</v>
      </c>
      <c r="L25" s="30"/>
      <c r="M25" s="32">
        <v>3780024667</v>
      </c>
      <c r="N25" s="30"/>
      <c r="O25" s="32">
        <v>4098478800</v>
      </c>
      <c r="P25" s="30"/>
      <c r="Q25" s="32">
        <v>318454133</v>
      </c>
      <c r="R25" s="30"/>
      <c r="S25" s="32">
        <v>3780024667</v>
      </c>
    </row>
    <row r="26" spans="1:19" ht="21.75" customHeight="1" x14ac:dyDescent="0.2">
      <c r="A26" s="11" t="s">
        <v>24</v>
      </c>
      <c r="C26" s="11" t="s">
        <v>222</v>
      </c>
      <c r="E26" s="44">
        <v>6773</v>
      </c>
      <c r="F26" s="30"/>
      <c r="G26" s="44">
        <v>116</v>
      </c>
      <c r="H26" s="30"/>
      <c r="I26" s="44">
        <v>0</v>
      </c>
      <c r="J26" s="30"/>
      <c r="K26" s="44">
        <v>0</v>
      </c>
      <c r="L26" s="30"/>
      <c r="M26" s="44">
        <v>0</v>
      </c>
      <c r="N26" s="30"/>
      <c r="O26" s="44">
        <v>785668</v>
      </c>
      <c r="P26" s="30"/>
      <c r="Q26" s="44">
        <v>0</v>
      </c>
      <c r="R26" s="30"/>
      <c r="S26" s="44">
        <v>785668</v>
      </c>
    </row>
    <row r="27" spans="1:19" ht="21.75" customHeight="1" x14ac:dyDescent="0.2">
      <c r="A27" s="15" t="s">
        <v>78</v>
      </c>
      <c r="C27" s="16"/>
      <c r="E27" s="35"/>
      <c r="F27" s="30"/>
      <c r="G27" s="35"/>
      <c r="H27" s="30"/>
      <c r="I27" s="35">
        <v>19378768000</v>
      </c>
      <c r="J27" s="30"/>
      <c r="K27" s="35">
        <v>1240238242</v>
      </c>
      <c r="L27" s="30"/>
      <c r="M27" s="35">
        <v>18138529758</v>
      </c>
      <c r="N27" s="30"/>
      <c r="O27" s="35">
        <v>84830494288</v>
      </c>
      <c r="P27" s="30"/>
      <c r="Q27" s="35">
        <v>1977829147</v>
      </c>
      <c r="R27" s="30"/>
      <c r="S27" s="35">
        <v>82852665141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41" sqref="I4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4.45" customHeight="1" x14ac:dyDescent="0.2"/>
    <row r="5" spans="1:11" ht="14.45" customHeight="1" x14ac:dyDescent="0.2">
      <c r="A5" s="56" t="s">
        <v>168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14.45" customHeight="1" x14ac:dyDescent="0.2">
      <c r="I6" s="2" t="s">
        <v>145</v>
      </c>
      <c r="K6" s="2" t="s">
        <v>146</v>
      </c>
    </row>
    <row r="7" spans="1:11" ht="29.1" customHeight="1" x14ac:dyDescent="0.2">
      <c r="A7" s="2" t="s">
        <v>223</v>
      </c>
      <c r="C7" s="21" t="s">
        <v>224</v>
      </c>
      <c r="E7" s="21" t="s">
        <v>225</v>
      </c>
      <c r="G7" s="21" t="s">
        <v>226</v>
      </c>
      <c r="I7" s="22" t="s">
        <v>227</v>
      </c>
      <c r="K7" s="22" t="s">
        <v>227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activeCell="C40" sqref="C4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4.45" customHeight="1" x14ac:dyDescent="0.2"/>
    <row r="5" spans="1:20" ht="14.45" customHeight="1" x14ac:dyDescent="0.2">
      <c r="A5" s="56" t="s">
        <v>228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4.45" customHeight="1" x14ac:dyDescent="0.2">
      <c r="A6" s="53" t="s">
        <v>129</v>
      </c>
      <c r="J6" s="53" t="s">
        <v>145</v>
      </c>
      <c r="K6" s="53"/>
      <c r="L6" s="53"/>
      <c r="M6" s="53"/>
      <c r="N6" s="53"/>
      <c r="P6" s="53" t="s">
        <v>146</v>
      </c>
      <c r="Q6" s="53"/>
      <c r="R6" s="53"/>
      <c r="S6" s="53"/>
      <c r="T6" s="53"/>
    </row>
    <row r="7" spans="1:20" ht="29.1" customHeight="1" x14ac:dyDescent="0.2">
      <c r="A7" s="53"/>
      <c r="C7" s="21" t="s">
        <v>229</v>
      </c>
      <c r="E7" s="64" t="s">
        <v>105</v>
      </c>
      <c r="F7" s="64"/>
      <c r="H7" s="21" t="s">
        <v>230</v>
      </c>
      <c r="J7" s="22" t="s">
        <v>231</v>
      </c>
      <c r="K7" s="3"/>
      <c r="L7" s="22" t="s">
        <v>204</v>
      </c>
      <c r="M7" s="3"/>
      <c r="N7" s="22" t="s">
        <v>232</v>
      </c>
      <c r="P7" s="22" t="s">
        <v>231</v>
      </c>
      <c r="Q7" s="3"/>
      <c r="R7" s="22" t="s">
        <v>204</v>
      </c>
      <c r="S7" s="3"/>
      <c r="T7" s="22" t="s">
        <v>232</v>
      </c>
    </row>
    <row r="8" spans="1:20" ht="21.75" customHeight="1" x14ac:dyDescent="0.2">
      <c r="A8" s="18" t="s">
        <v>107</v>
      </c>
      <c r="C8" s="23"/>
      <c r="E8" s="18" t="s">
        <v>110</v>
      </c>
      <c r="F8" s="3"/>
      <c r="H8" s="24">
        <v>19</v>
      </c>
      <c r="J8" s="20">
        <v>2172959781</v>
      </c>
      <c r="L8" s="20">
        <v>0</v>
      </c>
      <c r="N8" s="20">
        <v>2172959781</v>
      </c>
      <c r="P8" s="20">
        <v>23228395667</v>
      </c>
      <c r="R8" s="20">
        <v>0</v>
      </c>
      <c r="T8" s="20">
        <v>23228395667</v>
      </c>
    </row>
    <row r="9" spans="1:20" ht="21.75" customHeight="1" x14ac:dyDescent="0.2">
      <c r="A9" s="15" t="s">
        <v>78</v>
      </c>
      <c r="C9" s="16"/>
      <c r="E9" s="16"/>
      <c r="H9" s="16"/>
      <c r="J9" s="16">
        <v>2172959781</v>
      </c>
      <c r="L9" s="16">
        <v>0</v>
      </c>
      <c r="N9" s="16">
        <v>2172959781</v>
      </c>
      <c r="P9" s="16">
        <v>23228395667</v>
      </c>
      <c r="R9" s="16">
        <v>0</v>
      </c>
      <c r="T9" s="16">
        <v>23228395667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="115" zoomScaleNormal="100" zoomScaleSheetLayoutView="115" workbookViewId="0">
      <selection activeCell="I30" sqref="I3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5703125" bestFit="1" customWidth="1"/>
    <col min="6" max="6" width="1.28515625" customWidth="1"/>
    <col min="7" max="7" width="15.5703125" customWidth="1"/>
    <col min="8" max="8" width="1.28515625" customWidth="1"/>
    <col min="9" max="9" width="15.7109375" bestFit="1" customWidth="1"/>
    <col min="10" max="10" width="1.28515625" customWidth="1"/>
    <col min="11" max="11" width="11.57031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 x14ac:dyDescent="0.2"/>
    <row r="5" spans="1:13" ht="14.45" customHeight="1" x14ac:dyDescent="0.2">
      <c r="A5" s="56" t="s">
        <v>233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>
      <c r="A6" s="53" t="s">
        <v>129</v>
      </c>
      <c r="C6" s="53" t="s">
        <v>145</v>
      </c>
      <c r="D6" s="53"/>
      <c r="E6" s="53"/>
      <c r="F6" s="53"/>
      <c r="G6" s="53"/>
      <c r="I6" s="53" t="s">
        <v>146</v>
      </c>
      <c r="J6" s="53"/>
      <c r="K6" s="53"/>
      <c r="L6" s="53"/>
      <c r="M6" s="53"/>
    </row>
    <row r="7" spans="1:13" ht="29.1" customHeight="1" x14ac:dyDescent="0.2">
      <c r="A7" s="53"/>
      <c r="C7" s="22" t="s">
        <v>231</v>
      </c>
      <c r="D7" s="3"/>
      <c r="E7" s="22" t="s">
        <v>204</v>
      </c>
      <c r="F7" s="3"/>
      <c r="G7" s="22" t="s">
        <v>232</v>
      </c>
      <c r="I7" s="22" t="s">
        <v>231</v>
      </c>
      <c r="J7" s="3"/>
      <c r="K7" s="22" t="s">
        <v>204</v>
      </c>
      <c r="L7" s="3"/>
      <c r="M7" s="22" t="s">
        <v>232</v>
      </c>
    </row>
    <row r="8" spans="1:13" ht="21.75" customHeight="1" x14ac:dyDescent="0.2">
      <c r="A8" s="5" t="s">
        <v>263</v>
      </c>
      <c r="C8" s="31">
        <v>92868</v>
      </c>
      <c r="D8" s="30"/>
      <c r="E8" s="31">
        <v>0</v>
      </c>
      <c r="F8" s="30"/>
      <c r="G8" s="31">
        <v>92868</v>
      </c>
      <c r="H8" s="30"/>
      <c r="I8" s="31">
        <v>890613</v>
      </c>
      <c r="J8" s="30"/>
      <c r="K8" s="31">
        <v>0</v>
      </c>
      <c r="L8" s="30"/>
      <c r="M8" s="31">
        <v>890613</v>
      </c>
    </row>
    <row r="9" spans="1:13" ht="21.75" customHeight="1" x14ac:dyDescent="0.2">
      <c r="A9" s="8" t="s">
        <v>264</v>
      </c>
      <c r="C9" s="32">
        <v>9638</v>
      </c>
      <c r="D9" s="30"/>
      <c r="E9" s="32">
        <v>0</v>
      </c>
      <c r="F9" s="30"/>
      <c r="G9" s="32">
        <v>9638</v>
      </c>
      <c r="H9" s="30"/>
      <c r="I9" s="32">
        <v>144025</v>
      </c>
      <c r="J9" s="30"/>
      <c r="K9" s="32">
        <v>0</v>
      </c>
      <c r="L9" s="30"/>
      <c r="M9" s="32">
        <v>144025</v>
      </c>
    </row>
    <row r="10" spans="1:13" ht="21.75" customHeight="1" x14ac:dyDescent="0.2">
      <c r="A10" s="8" t="s">
        <v>253</v>
      </c>
      <c r="C10" s="32">
        <v>151659</v>
      </c>
      <c r="D10" s="30"/>
      <c r="E10" s="32">
        <v>0</v>
      </c>
      <c r="F10" s="30"/>
      <c r="G10" s="32">
        <v>151659</v>
      </c>
      <c r="H10" s="30"/>
      <c r="I10" s="32">
        <v>12519040040</v>
      </c>
      <c r="J10" s="30"/>
      <c r="K10" s="32">
        <v>0</v>
      </c>
      <c r="L10" s="30"/>
      <c r="M10" s="32">
        <v>12519040040</v>
      </c>
    </row>
    <row r="11" spans="1:13" ht="21.75" customHeight="1" x14ac:dyDescent="0.2">
      <c r="A11" s="8" t="s">
        <v>23</v>
      </c>
      <c r="C11" s="32">
        <v>4179</v>
      </c>
      <c r="D11" s="30"/>
      <c r="E11" s="32">
        <v>0</v>
      </c>
      <c r="F11" s="30"/>
      <c r="G11" s="32">
        <v>4179</v>
      </c>
      <c r="H11" s="30"/>
      <c r="I11" s="32">
        <v>49653</v>
      </c>
      <c r="J11" s="30"/>
      <c r="K11" s="32">
        <v>0</v>
      </c>
      <c r="L11" s="30"/>
      <c r="M11" s="32">
        <v>49653</v>
      </c>
    </row>
    <row r="12" spans="1:13" ht="21.75" customHeight="1" x14ac:dyDescent="0.2">
      <c r="A12" s="8" t="s">
        <v>265</v>
      </c>
      <c r="C12" s="32">
        <v>678920</v>
      </c>
      <c r="D12" s="30"/>
      <c r="E12" s="32">
        <v>0</v>
      </c>
      <c r="F12" s="30"/>
      <c r="G12" s="32">
        <v>678920</v>
      </c>
      <c r="H12" s="30"/>
      <c r="I12" s="32">
        <v>15479283</v>
      </c>
      <c r="J12" s="30"/>
      <c r="K12" s="32">
        <v>0</v>
      </c>
      <c r="L12" s="30"/>
      <c r="M12" s="32">
        <v>15479283</v>
      </c>
    </row>
    <row r="13" spans="1:13" ht="21.75" customHeight="1" x14ac:dyDescent="0.2">
      <c r="A13" s="8" t="s">
        <v>266</v>
      </c>
      <c r="C13" s="32">
        <v>8485363668</v>
      </c>
      <c r="D13" s="30"/>
      <c r="E13" s="32">
        <v>9632308</v>
      </c>
      <c r="F13" s="30"/>
      <c r="G13" s="32">
        <v>8475731360</v>
      </c>
      <c r="H13" s="30"/>
      <c r="I13" s="32">
        <v>54766756087</v>
      </c>
      <c r="J13" s="30"/>
      <c r="K13" s="32">
        <v>38047336</v>
      </c>
      <c r="L13" s="30"/>
      <c r="M13" s="32">
        <f>I13-K13</f>
        <v>54728708751</v>
      </c>
    </row>
    <row r="14" spans="1:13" ht="21.75" customHeight="1" thickBot="1" x14ac:dyDescent="0.25">
      <c r="A14" s="15" t="s">
        <v>78</v>
      </c>
      <c r="C14" s="35">
        <v>8486300932</v>
      </c>
      <c r="D14" s="30"/>
      <c r="E14" s="35">
        <v>9632308</v>
      </c>
      <c r="F14" s="30"/>
      <c r="G14" s="35">
        <v>8476668624</v>
      </c>
      <c r="H14" s="30"/>
      <c r="I14" s="35">
        <v>67302359701</v>
      </c>
      <c r="J14" s="30"/>
      <c r="K14" s="35">
        <v>38047336</v>
      </c>
      <c r="L14" s="30"/>
      <c r="M14" s="35">
        <v>67264312365</v>
      </c>
    </row>
    <row r="15" spans="1:13" ht="13.5" thickTop="1" x14ac:dyDescent="0.2"/>
  </sheetData>
  <autoFilter ref="A6:M14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53"/>
  <sheetViews>
    <sheetView rightToLeft="1" view="pageBreakPreview" topLeftCell="A28" zoomScaleNormal="100" zoomScaleSheetLayoutView="100" workbookViewId="0">
      <selection activeCell="K47" sqref="K47"/>
    </sheetView>
  </sheetViews>
  <sheetFormatPr defaultRowHeight="12.75" x14ac:dyDescent="0.2"/>
  <cols>
    <col min="1" max="1" width="26.85546875" bestFit="1" customWidth="1"/>
    <col min="2" max="2" width="1.28515625" customWidth="1"/>
    <col min="3" max="3" width="13.285156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9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56" t="s">
        <v>234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3" t="s">
        <v>129</v>
      </c>
      <c r="C6" s="53" t="s">
        <v>145</v>
      </c>
      <c r="D6" s="53"/>
      <c r="E6" s="53"/>
      <c r="F6" s="53"/>
      <c r="G6" s="53"/>
      <c r="H6" s="53"/>
      <c r="I6" s="53"/>
      <c r="K6" s="53" t="s">
        <v>146</v>
      </c>
      <c r="L6" s="53"/>
      <c r="M6" s="53"/>
      <c r="N6" s="53"/>
      <c r="O6" s="53"/>
      <c r="P6" s="53"/>
      <c r="Q6" s="53"/>
      <c r="R6" s="53"/>
    </row>
    <row r="7" spans="1:18" ht="29.1" customHeight="1" x14ac:dyDescent="0.2">
      <c r="A7" s="53"/>
      <c r="C7" s="22" t="s">
        <v>13</v>
      </c>
      <c r="D7" s="3"/>
      <c r="E7" s="22" t="s">
        <v>235</v>
      </c>
      <c r="F7" s="3"/>
      <c r="G7" s="22" t="s">
        <v>236</v>
      </c>
      <c r="H7" s="3"/>
      <c r="I7" s="22" t="s">
        <v>237</v>
      </c>
      <c r="K7" s="22" t="s">
        <v>13</v>
      </c>
      <c r="L7" s="3"/>
      <c r="M7" s="22" t="s">
        <v>235</v>
      </c>
      <c r="N7" s="3"/>
      <c r="O7" s="22" t="s">
        <v>236</v>
      </c>
      <c r="P7" s="3"/>
      <c r="Q7" s="63" t="s">
        <v>237</v>
      </c>
      <c r="R7" s="63"/>
    </row>
    <row r="8" spans="1:18" ht="21.75" customHeight="1" x14ac:dyDescent="0.2">
      <c r="A8" s="5" t="s">
        <v>62</v>
      </c>
      <c r="C8" s="31">
        <v>258000</v>
      </c>
      <c r="D8" s="30"/>
      <c r="E8" s="31">
        <v>4390497096</v>
      </c>
      <c r="F8" s="30"/>
      <c r="G8" s="31">
        <v>4268255510</v>
      </c>
      <c r="H8" s="30"/>
      <c r="I8" s="31">
        <v>122241586</v>
      </c>
      <c r="J8" s="30"/>
      <c r="K8" s="31">
        <v>515000</v>
      </c>
      <c r="L8" s="30"/>
      <c r="M8" s="31">
        <v>9139717010</v>
      </c>
      <c r="N8" s="30"/>
      <c r="O8" s="31">
        <v>8519967390</v>
      </c>
      <c r="P8" s="30"/>
      <c r="Q8" s="55">
        <v>619749620</v>
      </c>
      <c r="R8" s="55"/>
    </row>
    <row r="9" spans="1:18" ht="21.75" customHeight="1" x14ac:dyDescent="0.2">
      <c r="A9" s="8" t="s">
        <v>38</v>
      </c>
      <c r="C9" s="32">
        <v>1031111</v>
      </c>
      <c r="D9" s="30"/>
      <c r="E9" s="32">
        <v>12008318706</v>
      </c>
      <c r="F9" s="30"/>
      <c r="G9" s="32">
        <v>12008318706</v>
      </c>
      <c r="H9" s="30"/>
      <c r="I9" s="32">
        <v>0</v>
      </c>
      <c r="J9" s="30"/>
      <c r="K9" s="32">
        <v>1031111</v>
      </c>
      <c r="L9" s="30"/>
      <c r="M9" s="32">
        <v>12008318706</v>
      </c>
      <c r="N9" s="30"/>
      <c r="O9" s="32">
        <v>12008318706</v>
      </c>
      <c r="P9" s="30"/>
      <c r="Q9" s="48">
        <v>0</v>
      </c>
      <c r="R9" s="48"/>
    </row>
    <row r="10" spans="1:18" ht="21.75" customHeight="1" x14ac:dyDescent="0.2">
      <c r="A10" s="8" t="s">
        <v>36</v>
      </c>
      <c r="C10" s="32">
        <v>8393958</v>
      </c>
      <c r="D10" s="30"/>
      <c r="E10" s="32">
        <v>51227721978</v>
      </c>
      <c r="F10" s="30"/>
      <c r="G10" s="32">
        <v>49479805957</v>
      </c>
      <c r="H10" s="30"/>
      <c r="I10" s="32">
        <v>1747916021</v>
      </c>
      <c r="J10" s="30"/>
      <c r="K10" s="32">
        <v>8393958</v>
      </c>
      <c r="L10" s="30"/>
      <c r="M10" s="32">
        <v>51227721978</v>
      </c>
      <c r="N10" s="30"/>
      <c r="O10" s="32">
        <v>49479805957</v>
      </c>
      <c r="P10" s="30"/>
      <c r="Q10" s="48">
        <v>1747916021</v>
      </c>
      <c r="R10" s="48"/>
    </row>
    <row r="11" spans="1:18" ht="21.75" customHeight="1" x14ac:dyDescent="0.2">
      <c r="A11" s="8" t="s">
        <v>22</v>
      </c>
      <c r="C11" s="32">
        <v>1648000</v>
      </c>
      <c r="D11" s="30"/>
      <c r="E11" s="32">
        <v>10255862034</v>
      </c>
      <c r="F11" s="30"/>
      <c r="G11" s="32">
        <v>8078202705</v>
      </c>
      <c r="H11" s="30"/>
      <c r="I11" s="32">
        <v>2177659329</v>
      </c>
      <c r="J11" s="30"/>
      <c r="K11" s="32">
        <v>1648000</v>
      </c>
      <c r="L11" s="30"/>
      <c r="M11" s="32">
        <v>10255862034</v>
      </c>
      <c r="N11" s="30"/>
      <c r="O11" s="32">
        <v>8078202705</v>
      </c>
      <c r="P11" s="30"/>
      <c r="Q11" s="48">
        <v>2177659329</v>
      </c>
      <c r="R11" s="48"/>
    </row>
    <row r="12" spans="1:18" ht="21.75" customHeight="1" x14ac:dyDescent="0.2">
      <c r="A12" s="8" t="s">
        <v>24</v>
      </c>
      <c r="C12" s="32">
        <v>688678</v>
      </c>
      <c r="D12" s="30"/>
      <c r="E12" s="32">
        <v>1464839888</v>
      </c>
      <c r="F12" s="30"/>
      <c r="G12" s="32">
        <v>1122893703</v>
      </c>
      <c r="H12" s="30"/>
      <c r="I12" s="32">
        <v>341946185</v>
      </c>
      <c r="J12" s="30"/>
      <c r="K12" s="32">
        <v>7728266</v>
      </c>
      <c r="L12" s="30"/>
      <c r="M12" s="32">
        <v>17911053399</v>
      </c>
      <c r="N12" s="30"/>
      <c r="O12" s="32">
        <v>12600985527</v>
      </c>
      <c r="P12" s="30"/>
      <c r="Q12" s="48">
        <v>5310067872</v>
      </c>
      <c r="R12" s="48"/>
    </row>
    <row r="13" spans="1:18" ht="21.75" customHeight="1" x14ac:dyDescent="0.2">
      <c r="A13" s="8" t="s">
        <v>37</v>
      </c>
      <c r="C13" s="32">
        <v>1684797</v>
      </c>
      <c r="D13" s="30"/>
      <c r="E13" s="32">
        <v>6135408818</v>
      </c>
      <c r="F13" s="30"/>
      <c r="G13" s="32">
        <v>3312246514</v>
      </c>
      <c r="H13" s="30"/>
      <c r="I13" s="32">
        <v>2823162304</v>
      </c>
      <c r="J13" s="30"/>
      <c r="K13" s="32">
        <v>1684797</v>
      </c>
      <c r="L13" s="30"/>
      <c r="M13" s="32">
        <v>6135408818</v>
      </c>
      <c r="N13" s="30"/>
      <c r="O13" s="32">
        <v>3312246514</v>
      </c>
      <c r="P13" s="30"/>
      <c r="Q13" s="48">
        <v>2823162304</v>
      </c>
      <c r="R13" s="48"/>
    </row>
    <row r="14" spans="1:18" ht="21.75" customHeight="1" x14ac:dyDescent="0.2">
      <c r="A14" s="8" t="s">
        <v>43</v>
      </c>
      <c r="C14" s="32">
        <v>563000</v>
      </c>
      <c r="D14" s="30"/>
      <c r="E14" s="32">
        <v>4984908928</v>
      </c>
      <c r="F14" s="30"/>
      <c r="G14" s="32">
        <v>4951572950</v>
      </c>
      <c r="H14" s="30"/>
      <c r="I14" s="32">
        <v>33335978</v>
      </c>
      <c r="J14" s="30"/>
      <c r="K14" s="32">
        <v>1125000</v>
      </c>
      <c r="L14" s="30"/>
      <c r="M14" s="32">
        <v>10763434039</v>
      </c>
      <c r="N14" s="30"/>
      <c r="O14" s="32">
        <v>9894350920</v>
      </c>
      <c r="P14" s="30"/>
      <c r="Q14" s="48">
        <v>869083119</v>
      </c>
      <c r="R14" s="48"/>
    </row>
    <row r="15" spans="1:18" ht="21.75" customHeight="1" x14ac:dyDescent="0.2">
      <c r="A15" s="8" t="s">
        <v>61</v>
      </c>
      <c r="C15" s="32">
        <v>4900000</v>
      </c>
      <c r="D15" s="30"/>
      <c r="E15" s="32">
        <v>90254318186</v>
      </c>
      <c r="F15" s="30"/>
      <c r="G15" s="32">
        <v>26497396813</v>
      </c>
      <c r="H15" s="30"/>
      <c r="I15" s="32">
        <v>63756921373</v>
      </c>
      <c r="J15" s="30"/>
      <c r="K15" s="32">
        <v>11100000</v>
      </c>
      <c r="L15" s="30"/>
      <c r="M15" s="32">
        <v>189805051079</v>
      </c>
      <c r="N15" s="30"/>
      <c r="O15" s="32">
        <v>60024715199</v>
      </c>
      <c r="P15" s="30"/>
      <c r="Q15" s="48">
        <v>129780335880</v>
      </c>
      <c r="R15" s="48"/>
    </row>
    <row r="16" spans="1:18" ht="21.75" customHeight="1" x14ac:dyDescent="0.2">
      <c r="A16" s="8" t="s">
        <v>40</v>
      </c>
      <c r="C16" s="32">
        <v>1025513</v>
      </c>
      <c r="D16" s="30"/>
      <c r="E16" s="32">
        <v>954501074</v>
      </c>
      <c r="F16" s="30"/>
      <c r="G16" s="32">
        <v>1564932838</v>
      </c>
      <c r="H16" s="30"/>
      <c r="I16" s="32">
        <v>-610431764</v>
      </c>
      <c r="J16" s="30"/>
      <c r="K16" s="32">
        <v>1025513</v>
      </c>
      <c r="L16" s="30"/>
      <c r="M16" s="32">
        <v>954501074</v>
      </c>
      <c r="N16" s="30"/>
      <c r="O16" s="32">
        <v>1564932838</v>
      </c>
      <c r="P16" s="30"/>
      <c r="Q16" s="48">
        <v>-610431764</v>
      </c>
      <c r="R16" s="48"/>
    </row>
    <row r="17" spans="1:18" ht="21.75" customHeight="1" x14ac:dyDescent="0.2">
      <c r="A17" s="8" t="s">
        <v>39</v>
      </c>
      <c r="C17" s="32">
        <v>1684797</v>
      </c>
      <c r="D17" s="30"/>
      <c r="E17" s="32">
        <v>3713776591</v>
      </c>
      <c r="F17" s="30"/>
      <c r="G17" s="32">
        <v>3310626105</v>
      </c>
      <c r="H17" s="30"/>
      <c r="I17" s="32">
        <v>403150486</v>
      </c>
      <c r="J17" s="30"/>
      <c r="K17" s="32">
        <v>1684797</v>
      </c>
      <c r="L17" s="30"/>
      <c r="M17" s="32">
        <v>3713776591</v>
      </c>
      <c r="N17" s="30"/>
      <c r="O17" s="32">
        <v>3310626105</v>
      </c>
      <c r="P17" s="30"/>
      <c r="Q17" s="48">
        <v>403150486</v>
      </c>
      <c r="R17" s="48"/>
    </row>
    <row r="18" spans="1:18" ht="21.75" customHeight="1" x14ac:dyDescent="0.2">
      <c r="A18" s="8" t="s">
        <v>60</v>
      </c>
      <c r="C18" s="32">
        <v>9808539</v>
      </c>
      <c r="D18" s="30"/>
      <c r="E18" s="32">
        <v>20088877832</v>
      </c>
      <c r="F18" s="30"/>
      <c r="G18" s="32">
        <v>13747451765</v>
      </c>
      <c r="H18" s="30"/>
      <c r="I18" s="32">
        <v>6341426067</v>
      </c>
      <c r="J18" s="30"/>
      <c r="K18" s="32">
        <v>9808539</v>
      </c>
      <c r="L18" s="30"/>
      <c r="M18" s="32">
        <v>20088877832</v>
      </c>
      <c r="N18" s="30"/>
      <c r="O18" s="32">
        <v>13747451455</v>
      </c>
      <c r="P18" s="30"/>
      <c r="Q18" s="48">
        <v>6341426377</v>
      </c>
      <c r="R18" s="48"/>
    </row>
    <row r="19" spans="1:18" ht="21.75" customHeight="1" x14ac:dyDescent="0.2">
      <c r="A19" s="8" t="s">
        <v>21</v>
      </c>
      <c r="C19" s="32">
        <v>163178963</v>
      </c>
      <c r="D19" s="30"/>
      <c r="E19" s="32">
        <v>82815532524</v>
      </c>
      <c r="F19" s="30"/>
      <c r="G19" s="32">
        <v>62287890497</v>
      </c>
      <c r="H19" s="30"/>
      <c r="I19" s="32">
        <v>20527642027</v>
      </c>
      <c r="J19" s="30"/>
      <c r="K19" s="32">
        <v>163178963</v>
      </c>
      <c r="L19" s="30"/>
      <c r="M19" s="32">
        <v>82815532524</v>
      </c>
      <c r="N19" s="30"/>
      <c r="O19" s="32">
        <v>62287890497</v>
      </c>
      <c r="P19" s="30"/>
      <c r="Q19" s="48">
        <v>20527642027</v>
      </c>
      <c r="R19" s="48"/>
    </row>
    <row r="20" spans="1:18" ht="21.75" customHeight="1" x14ac:dyDescent="0.2">
      <c r="A20" s="8" t="s">
        <v>63</v>
      </c>
      <c r="C20" s="32">
        <v>0</v>
      </c>
      <c r="D20" s="30"/>
      <c r="E20" s="32">
        <v>0</v>
      </c>
      <c r="F20" s="30"/>
      <c r="G20" s="32">
        <v>0</v>
      </c>
      <c r="H20" s="30"/>
      <c r="I20" s="32">
        <v>0</v>
      </c>
      <c r="J20" s="30"/>
      <c r="K20" s="32">
        <v>132500</v>
      </c>
      <c r="L20" s="30"/>
      <c r="M20" s="32">
        <v>5135971097</v>
      </c>
      <c r="N20" s="30"/>
      <c r="O20" s="32">
        <v>3706524212</v>
      </c>
      <c r="P20" s="30"/>
      <c r="Q20" s="48">
        <v>1429446885</v>
      </c>
      <c r="R20" s="48"/>
    </row>
    <row r="21" spans="1:18" ht="21.75" customHeight="1" x14ac:dyDescent="0.2">
      <c r="A21" s="8" t="s">
        <v>169</v>
      </c>
      <c r="C21" s="32">
        <v>0</v>
      </c>
      <c r="D21" s="30"/>
      <c r="E21" s="32">
        <v>0</v>
      </c>
      <c r="F21" s="30"/>
      <c r="G21" s="32">
        <v>0</v>
      </c>
      <c r="H21" s="30"/>
      <c r="I21" s="32">
        <v>0</v>
      </c>
      <c r="J21" s="30"/>
      <c r="K21" s="32">
        <v>42328</v>
      </c>
      <c r="L21" s="30"/>
      <c r="M21" s="32">
        <v>31956875376</v>
      </c>
      <c r="N21" s="30"/>
      <c r="O21" s="32">
        <v>23763637222</v>
      </c>
      <c r="P21" s="30"/>
      <c r="Q21" s="48">
        <v>8193238154</v>
      </c>
      <c r="R21" s="48"/>
    </row>
    <row r="22" spans="1:18" ht="21.75" customHeight="1" x14ac:dyDescent="0.2">
      <c r="A22" s="8" t="s">
        <v>151</v>
      </c>
      <c r="C22" s="32">
        <v>0</v>
      </c>
      <c r="D22" s="30"/>
      <c r="E22" s="32">
        <v>0</v>
      </c>
      <c r="F22" s="30"/>
      <c r="G22" s="32">
        <v>0</v>
      </c>
      <c r="H22" s="30"/>
      <c r="I22" s="32">
        <v>0</v>
      </c>
      <c r="J22" s="30"/>
      <c r="K22" s="32">
        <v>550000</v>
      </c>
      <c r="L22" s="30"/>
      <c r="M22" s="32">
        <v>914774520</v>
      </c>
      <c r="N22" s="30"/>
      <c r="O22" s="32">
        <v>878044365</v>
      </c>
      <c r="P22" s="30"/>
      <c r="Q22" s="48">
        <v>36730155</v>
      </c>
      <c r="R22" s="48"/>
    </row>
    <row r="23" spans="1:18" ht="21.75" customHeight="1" x14ac:dyDescent="0.2">
      <c r="A23" s="8" t="s">
        <v>152</v>
      </c>
      <c r="C23" s="32">
        <v>0</v>
      </c>
      <c r="D23" s="30"/>
      <c r="E23" s="32">
        <v>0</v>
      </c>
      <c r="F23" s="30"/>
      <c r="G23" s="32">
        <v>0</v>
      </c>
      <c r="H23" s="30"/>
      <c r="I23" s="32">
        <v>0</v>
      </c>
      <c r="J23" s="30"/>
      <c r="K23" s="32">
        <v>3636831</v>
      </c>
      <c r="L23" s="30"/>
      <c r="M23" s="32">
        <v>2039803036</v>
      </c>
      <c r="N23" s="30"/>
      <c r="O23" s="32">
        <v>5960766009</v>
      </c>
      <c r="P23" s="30"/>
      <c r="Q23" s="48">
        <v>-3920962973</v>
      </c>
      <c r="R23" s="48"/>
    </row>
    <row r="24" spans="1:18" ht="21.75" customHeight="1" x14ac:dyDescent="0.2">
      <c r="A24" s="8" t="s">
        <v>153</v>
      </c>
      <c r="C24" s="32">
        <v>0</v>
      </c>
      <c r="D24" s="30"/>
      <c r="E24" s="32">
        <v>0</v>
      </c>
      <c r="F24" s="30"/>
      <c r="G24" s="32">
        <v>0</v>
      </c>
      <c r="H24" s="30"/>
      <c r="I24" s="32">
        <v>0</v>
      </c>
      <c r="J24" s="30"/>
      <c r="K24" s="32">
        <v>3464528</v>
      </c>
      <c r="L24" s="30"/>
      <c r="M24" s="32">
        <v>5944195746</v>
      </c>
      <c r="N24" s="30"/>
      <c r="O24" s="32">
        <v>5920088266</v>
      </c>
      <c r="P24" s="30"/>
      <c r="Q24" s="48">
        <v>24107480</v>
      </c>
      <c r="R24" s="48"/>
    </row>
    <row r="25" spans="1:18" ht="21.75" customHeight="1" x14ac:dyDescent="0.2">
      <c r="A25" s="8" t="s">
        <v>170</v>
      </c>
      <c r="C25" s="32">
        <v>0</v>
      </c>
      <c r="D25" s="30"/>
      <c r="E25" s="32">
        <v>0</v>
      </c>
      <c r="F25" s="30"/>
      <c r="G25" s="32">
        <v>0</v>
      </c>
      <c r="H25" s="30"/>
      <c r="I25" s="32">
        <v>0</v>
      </c>
      <c r="J25" s="30"/>
      <c r="K25" s="32">
        <v>10000</v>
      </c>
      <c r="L25" s="30"/>
      <c r="M25" s="32">
        <v>196066895</v>
      </c>
      <c r="N25" s="30"/>
      <c r="O25" s="32">
        <v>193323995</v>
      </c>
      <c r="P25" s="30"/>
      <c r="Q25" s="48">
        <v>2742900</v>
      </c>
      <c r="R25" s="48"/>
    </row>
    <row r="26" spans="1:18" ht="21.75" customHeight="1" x14ac:dyDescent="0.2">
      <c r="A26" s="8" t="s">
        <v>154</v>
      </c>
      <c r="C26" s="32">
        <v>0</v>
      </c>
      <c r="D26" s="30"/>
      <c r="E26" s="32">
        <v>0</v>
      </c>
      <c r="F26" s="30"/>
      <c r="G26" s="32">
        <v>0</v>
      </c>
      <c r="H26" s="30"/>
      <c r="I26" s="32">
        <v>0</v>
      </c>
      <c r="J26" s="30"/>
      <c r="K26" s="32">
        <v>377049</v>
      </c>
      <c r="L26" s="30"/>
      <c r="M26" s="32">
        <v>14988129188</v>
      </c>
      <c r="N26" s="30"/>
      <c r="O26" s="32">
        <v>11622720367</v>
      </c>
      <c r="P26" s="30"/>
      <c r="Q26" s="48">
        <v>3365408821</v>
      </c>
      <c r="R26" s="48"/>
    </row>
    <row r="27" spans="1:18" ht="21.75" customHeight="1" x14ac:dyDescent="0.2">
      <c r="A27" s="8" t="s">
        <v>155</v>
      </c>
      <c r="C27" s="32">
        <v>0</v>
      </c>
      <c r="D27" s="30"/>
      <c r="E27" s="32">
        <v>0</v>
      </c>
      <c r="F27" s="30"/>
      <c r="G27" s="32">
        <v>0</v>
      </c>
      <c r="H27" s="30"/>
      <c r="I27" s="32">
        <v>0</v>
      </c>
      <c r="J27" s="30"/>
      <c r="K27" s="32">
        <v>2553864</v>
      </c>
      <c r="L27" s="30"/>
      <c r="M27" s="32">
        <v>2505340584</v>
      </c>
      <c r="N27" s="30"/>
      <c r="O27" s="32">
        <v>2505340584</v>
      </c>
      <c r="P27" s="30"/>
      <c r="Q27" s="48">
        <v>0</v>
      </c>
      <c r="R27" s="48"/>
    </row>
    <row r="28" spans="1:18" ht="21.75" customHeight="1" x14ac:dyDescent="0.2">
      <c r="A28" s="8" t="s">
        <v>156</v>
      </c>
      <c r="C28" s="32">
        <v>0</v>
      </c>
      <c r="D28" s="30"/>
      <c r="E28" s="32">
        <v>0</v>
      </c>
      <c r="F28" s="30"/>
      <c r="G28" s="32">
        <v>0</v>
      </c>
      <c r="H28" s="30"/>
      <c r="I28" s="32">
        <v>0</v>
      </c>
      <c r="J28" s="30"/>
      <c r="K28" s="32">
        <v>1500000</v>
      </c>
      <c r="L28" s="30"/>
      <c r="M28" s="32">
        <v>4684212215</v>
      </c>
      <c r="N28" s="30"/>
      <c r="O28" s="32">
        <v>4616368200</v>
      </c>
      <c r="P28" s="30"/>
      <c r="Q28" s="48">
        <v>67844015</v>
      </c>
      <c r="R28" s="48"/>
    </row>
    <row r="29" spans="1:18" ht="21.75" customHeight="1" x14ac:dyDescent="0.2">
      <c r="A29" s="8" t="s">
        <v>157</v>
      </c>
      <c r="C29" s="32">
        <v>0</v>
      </c>
      <c r="D29" s="30"/>
      <c r="E29" s="32">
        <v>0</v>
      </c>
      <c r="F29" s="30"/>
      <c r="G29" s="32">
        <v>0</v>
      </c>
      <c r="H29" s="30"/>
      <c r="I29" s="32">
        <v>0</v>
      </c>
      <c r="J29" s="30"/>
      <c r="K29" s="32">
        <v>3750000</v>
      </c>
      <c r="L29" s="30"/>
      <c r="M29" s="32">
        <v>12147527090</v>
      </c>
      <c r="N29" s="30"/>
      <c r="O29" s="32">
        <v>12182082750</v>
      </c>
      <c r="P29" s="30"/>
      <c r="Q29" s="48">
        <v>-34555660</v>
      </c>
      <c r="R29" s="48"/>
    </row>
    <row r="30" spans="1:18" ht="21.75" customHeight="1" x14ac:dyDescent="0.2">
      <c r="A30" s="8" t="s">
        <v>158</v>
      </c>
      <c r="C30" s="32">
        <v>0</v>
      </c>
      <c r="D30" s="30"/>
      <c r="E30" s="32">
        <v>0</v>
      </c>
      <c r="F30" s="30"/>
      <c r="G30" s="32">
        <v>0</v>
      </c>
      <c r="H30" s="30"/>
      <c r="I30" s="32">
        <v>0</v>
      </c>
      <c r="J30" s="30"/>
      <c r="K30" s="32">
        <v>20403138</v>
      </c>
      <c r="L30" s="30"/>
      <c r="M30" s="32">
        <v>177706271494</v>
      </c>
      <c r="N30" s="30"/>
      <c r="O30" s="32">
        <v>114389009814</v>
      </c>
      <c r="P30" s="30"/>
      <c r="Q30" s="48">
        <v>63317261680</v>
      </c>
      <c r="R30" s="48"/>
    </row>
    <row r="31" spans="1:18" ht="21.75" customHeight="1" x14ac:dyDescent="0.2">
      <c r="A31" s="8" t="s">
        <v>159</v>
      </c>
      <c r="C31" s="32">
        <v>0</v>
      </c>
      <c r="D31" s="30"/>
      <c r="E31" s="32">
        <v>0</v>
      </c>
      <c r="F31" s="30"/>
      <c r="G31" s="32">
        <v>0</v>
      </c>
      <c r="H31" s="30"/>
      <c r="I31" s="32">
        <v>0</v>
      </c>
      <c r="J31" s="30"/>
      <c r="K31" s="32">
        <v>139559</v>
      </c>
      <c r="L31" s="30"/>
      <c r="M31" s="32">
        <v>6767788360</v>
      </c>
      <c r="N31" s="30"/>
      <c r="O31" s="32">
        <v>5902902949</v>
      </c>
      <c r="P31" s="30"/>
      <c r="Q31" s="48">
        <v>864885411</v>
      </c>
      <c r="R31" s="48"/>
    </row>
    <row r="32" spans="1:18" ht="21.75" customHeight="1" x14ac:dyDescent="0.2">
      <c r="A32" s="8" t="s">
        <v>73</v>
      </c>
      <c r="C32" s="32">
        <v>0</v>
      </c>
      <c r="D32" s="30"/>
      <c r="E32" s="32">
        <v>0</v>
      </c>
      <c r="F32" s="30"/>
      <c r="G32" s="32">
        <v>0</v>
      </c>
      <c r="H32" s="30"/>
      <c r="I32" s="32">
        <v>0</v>
      </c>
      <c r="J32" s="30"/>
      <c r="K32" s="32">
        <v>1876240</v>
      </c>
      <c r="L32" s="30"/>
      <c r="M32" s="32">
        <v>13447381371</v>
      </c>
      <c r="N32" s="30"/>
      <c r="O32" s="32">
        <v>12029742599</v>
      </c>
      <c r="P32" s="30"/>
      <c r="Q32" s="48">
        <v>1417638772</v>
      </c>
      <c r="R32" s="48"/>
    </row>
    <row r="33" spans="1:18" ht="21.75" customHeight="1" x14ac:dyDescent="0.2">
      <c r="A33" s="8" t="s">
        <v>160</v>
      </c>
      <c r="C33" s="32">
        <v>0</v>
      </c>
      <c r="D33" s="30"/>
      <c r="E33" s="32">
        <v>0</v>
      </c>
      <c r="F33" s="30"/>
      <c r="G33" s="32">
        <v>0</v>
      </c>
      <c r="H33" s="30"/>
      <c r="I33" s="32">
        <v>0</v>
      </c>
      <c r="J33" s="30"/>
      <c r="K33" s="32">
        <v>2818259</v>
      </c>
      <c r="L33" s="30"/>
      <c r="M33" s="32">
        <v>16479297260</v>
      </c>
      <c r="N33" s="30"/>
      <c r="O33" s="32">
        <v>16584822924</v>
      </c>
      <c r="P33" s="30"/>
      <c r="Q33" s="48">
        <v>-105525664</v>
      </c>
      <c r="R33" s="48"/>
    </row>
    <row r="34" spans="1:18" ht="21.75" customHeight="1" x14ac:dyDescent="0.2">
      <c r="A34" s="8" t="s">
        <v>161</v>
      </c>
      <c r="C34" s="32">
        <v>0</v>
      </c>
      <c r="D34" s="30"/>
      <c r="E34" s="32">
        <v>0</v>
      </c>
      <c r="F34" s="30"/>
      <c r="G34" s="32">
        <v>0</v>
      </c>
      <c r="H34" s="30"/>
      <c r="I34" s="32">
        <v>0</v>
      </c>
      <c r="J34" s="30"/>
      <c r="K34" s="32">
        <v>1999999</v>
      </c>
      <c r="L34" s="30"/>
      <c r="M34" s="32">
        <v>9791059196</v>
      </c>
      <c r="N34" s="30"/>
      <c r="O34" s="32">
        <v>8638290180</v>
      </c>
      <c r="P34" s="30"/>
      <c r="Q34" s="48">
        <v>1152769016</v>
      </c>
      <c r="R34" s="48"/>
    </row>
    <row r="35" spans="1:18" ht="21.75" customHeight="1" x14ac:dyDescent="0.2">
      <c r="A35" s="8" t="s">
        <v>162</v>
      </c>
      <c r="C35" s="32">
        <v>0</v>
      </c>
      <c r="D35" s="30"/>
      <c r="E35" s="32">
        <v>0</v>
      </c>
      <c r="F35" s="30"/>
      <c r="G35" s="32">
        <v>0</v>
      </c>
      <c r="H35" s="30"/>
      <c r="I35" s="32">
        <v>0</v>
      </c>
      <c r="J35" s="30"/>
      <c r="K35" s="32">
        <v>3250000</v>
      </c>
      <c r="L35" s="30"/>
      <c r="M35" s="32">
        <v>3273825011</v>
      </c>
      <c r="N35" s="30"/>
      <c r="O35" s="32">
        <v>3534344775</v>
      </c>
      <c r="P35" s="30"/>
      <c r="Q35" s="48">
        <v>-260519764</v>
      </c>
      <c r="R35" s="48"/>
    </row>
    <row r="36" spans="1:18" ht="21.75" customHeight="1" x14ac:dyDescent="0.2">
      <c r="A36" s="8" t="s">
        <v>163</v>
      </c>
      <c r="C36" s="32">
        <v>0</v>
      </c>
      <c r="D36" s="30"/>
      <c r="E36" s="32">
        <v>0</v>
      </c>
      <c r="F36" s="30"/>
      <c r="G36" s="32">
        <v>0</v>
      </c>
      <c r="H36" s="30"/>
      <c r="I36" s="32">
        <v>0</v>
      </c>
      <c r="J36" s="30"/>
      <c r="K36" s="32">
        <v>1167400</v>
      </c>
      <c r="L36" s="30"/>
      <c r="M36" s="32">
        <v>2536722026</v>
      </c>
      <c r="N36" s="30"/>
      <c r="O36" s="32">
        <v>2534431470</v>
      </c>
      <c r="P36" s="30"/>
      <c r="Q36" s="48">
        <v>2290556</v>
      </c>
      <c r="R36" s="48"/>
    </row>
    <row r="37" spans="1:18" ht="21.75" customHeight="1" x14ac:dyDescent="0.2">
      <c r="A37" s="8" t="s">
        <v>171</v>
      </c>
      <c r="C37" s="32">
        <v>0</v>
      </c>
      <c r="D37" s="30"/>
      <c r="E37" s="32">
        <v>0</v>
      </c>
      <c r="F37" s="30"/>
      <c r="G37" s="32">
        <v>0</v>
      </c>
      <c r="H37" s="30"/>
      <c r="I37" s="32">
        <v>0</v>
      </c>
      <c r="J37" s="30"/>
      <c r="K37" s="32">
        <v>536000</v>
      </c>
      <c r="L37" s="30"/>
      <c r="M37" s="32">
        <v>42016919161</v>
      </c>
      <c r="N37" s="30"/>
      <c r="O37" s="32">
        <v>31489686976</v>
      </c>
      <c r="P37" s="30"/>
      <c r="Q37" s="48">
        <v>10527232185</v>
      </c>
      <c r="R37" s="48"/>
    </row>
    <row r="38" spans="1:18" ht="21.75" customHeight="1" x14ac:dyDescent="0.2">
      <c r="A38" s="8" t="s">
        <v>172</v>
      </c>
      <c r="C38" s="32">
        <v>0</v>
      </c>
      <c r="D38" s="30"/>
      <c r="E38" s="32">
        <v>0</v>
      </c>
      <c r="F38" s="30"/>
      <c r="G38" s="32">
        <v>0</v>
      </c>
      <c r="H38" s="30"/>
      <c r="I38" s="32">
        <v>0</v>
      </c>
      <c r="J38" s="30"/>
      <c r="K38" s="32">
        <v>49750</v>
      </c>
      <c r="L38" s="30"/>
      <c r="M38" s="32">
        <v>14458237969</v>
      </c>
      <c r="N38" s="30"/>
      <c r="O38" s="32">
        <v>10717750497</v>
      </c>
      <c r="P38" s="30"/>
      <c r="Q38" s="48">
        <v>3740487472</v>
      </c>
      <c r="R38" s="48"/>
    </row>
    <row r="39" spans="1:18" ht="21.75" customHeight="1" x14ac:dyDescent="0.2">
      <c r="A39" s="8" t="s">
        <v>173</v>
      </c>
      <c r="C39" s="32">
        <v>0</v>
      </c>
      <c r="D39" s="30"/>
      <c r="E39" s="32">
        <v>0</v>
      </c>
      <c r="F39" s="30"/>
      <c r="G39" s="32">
        <v>0</v>
      </c>
      <c r="H39" s="30"/>
      <c r="I39" s="32">
        <v>0</v>
      </c>
      <c r="J39" s="30"/>
      <c r="K39" s="32">
        <v>100000</v>
      </c>
      <c r="L39" s="30"/>
      <c r="M39" s="32">
        <v>23316584828</v>
      </c>
      <c r="N39" s="30"/>
      <c r="O39" s="32">
        <v>15141997500</v>
      </c>
      <c r="P39" s="30"/>
      <c r="Q39" s="48">
        <v>8174587328</v>
      </c>
      <c r="R39" s="48"/>
    </row>
    <row r="40" spans="1:18" ht="21.75" customHeight="1" x14ac:dyDescent="0.2">
      <c r="A40" s="8" t="s">
        <v>174</v>
      </c>
      <c r="C40" s="32">
        <v>0</v>
      </c>
      <c r="D40" s="30"/>
      <c r="E40" s="32">
        <v>0</v>
      </c>
      <c r="F40" s="30"/>
      <c r="G40" s="32">
        <v>0</v>
      </c>
      <c r="H40" s="30"/>
      <c r="I40" s="32">
        <v>0</v>
      </c>
      <c r="J40" s="30"/>
      <c r="K40" s="32">
        <v>770000</v>
      </c>
      <c r="L40" s="30"/>
      <c r="M40" s="32">
        <v>27606704900</v>
      </c>
      <c r="N40" s="30"/>
      <c r="O40" s="32">
        <v>20525100288</v>
      </c>
      <c r="P40" s="30"/>
      <c r="Q40" s="48">
        <v>7081604612</v>
      </c>
      <c r="R40" s="48"/>
    </row>
    <row r="41" spans="1:18" ht="21.75" customHeight="1" x14ac:dyDescent="0.2">
      <c r="A41" s="8" t="s">
        <v>56</v>
      </c>
      <c r="C41" s="32">
        <v>0</v>
      </c>
      <c r="D41" s="30"/>
      <c r="E41" s="32">
        <v>0</v>
      </c>
      <c r="F41" s="30"/>
      <c r="G41" s="32">
        <v>0</v>
      </c>
      <c r="H41" s="30"/>
      <c r="I41" s="32">
        <v>0</v>
      </c>
      <c r="J41" s="30"/>
      <c r="K41" s="32">
        <v>495000</v>
      </c>
      <c r="L41" s="30"/>
      <c r="M41" s="32">
        <v>1039855756</v>
      </c>
      <c r="N41" s="30"/>
      <c r="O41" s="32">
        <v>1029870591</v>
      </c>
      <c r="P41" s="30"/>
      <c r="Q41" s="48">
        <v>9985165</v>
      </c>
      <c r="R41" s="48"/>
    </row>
    <row r="42" spans="1:18" ht="21.75" customHeight="1" x14ac:dyDescent="0.2">
      <c r="A42" s="8" t="s">
        <v>164</v>
      </c>
      <c r="C42" s="32">
        <v>0</v>
      </c>
      <c r="D42" s="30"/>
      <c r="E42" s="32">
        <v>0</v>
      </c>
      <c r="F42" s="30"/>
      <c r="G42" s="32">
        <v>0</v>
      </c>
      <c r="H42" s="30"/>
      <c r="I42" s="32">
        <v>0</v>
      </c>
      <c r="J42" s="30"/>
      <c r="K42" s="32">
        <v>13516371</v>
      </c>
      <c r="L42" s="30"/>
      <c r="M42" s="32">
        <v>40435675844</v>
      </c>
      <c r="N42" s="30"/>
      <c r="O42" s="32">
        <v>41208054333</v>
      </c>
      <c r="P42" s="30"/>
      <c r="Q42" s="48">
        <v>-772378489</v>
      </c>
      <c r="R42" s="48"/>
    </row>
    <row r="43" spans="1:18" ht="21.75" customHeight="1" x14ac:dyDescent="0.2">
      <c r="A43" s="8" t="s">
        <v>175</v>
      </c>
      <c r="C43" s="32">
        <v>0</v>
      </c>
      <c r="D43" s="30"/>
      <c r="E43" s="32">
        <v>0</v>
      </c>
      <c r="F43" s="30"/>
      <c r="G43" s="32">
        <v>0</v>
      </c>
      <c r="H43" s="30"/>
      <c r="I43" s="32">
        <v>0</v>
      </c>
      <c r="J43" s="30"/>
      <c r="K43" s="32">
        <v>3762754</v>
      </c>
      <c r="L43" s="30"/>
      <c r="M43" s="32">
        <v>129204443930</v>
      </c>
      <c r="N43" s="30"/>
      <c r="O43" s="32">
        <v>127115286728</v>
      </c>
      <c r="P43" s="30"/>
      <c r="Q43" s="48">
        <v>2089157202</v>
      </c>
      <c r="R43" s="48"/>
    </row>
    <row r="44" spans="1:18" ht="21.75" customHeight="1" x14ac:dyDescent="0.2">
      <c r="A44" s="8" t="s">
        <v>165</v>
      </c>
      <c r="C44" s="32">
        <v>0</v>
      </c>
      <c r="D44" s="30"/>
      <c r="E44" s="32">
        <v>0</v>
      </c>
      <c r="F44" s="30"/>
      <c r="G44" s="32">
        <v>0</v>
      </c>
      <c r="H44" s="30"/>
      <c r="I44" s="32">
        <v>0</v>
      </c>
      <c r="J44" s="30"/>
      <c r="K44" s="32">
        <v>5752297</v>
      </c>
      <c r="L44" s="30"/>
      <c r="M44" s="32">
        <v>12315667877</v>
      </c>
      <c r="N44" s="30"/>
      <c r="O44" s="32">
        <v>12315667877</v>
      </c>
      <c r="P44" s="30"/>
      <c r="Q44" s="48">
        <v>0</v>
      </c>
      <c r="R44" s="48"/>
    </row>
    <row r="45" spans="1:18" ht="21.75" customHeight="1" x14ac:dyDescent="0.2">
      <c r="A45" s="8" t="s">
        <v>176</v>
      </c>
      <c r="C45" s="32">
        <v>0</v>
      </c>
      <c r="D45" s="30"/>
      <c r="E45" s="32">
        <v>0</v>
      </c>
      <c r="F45" s="30"/>
      <c r="G45" s="32">
        <v>0</v>
      </c>
      <c r="H45" s="30"/>
      <c r="I45" s="32">
        <v>0</v>
      </c>
      <c r="J45" s="30"/>
      <c r="K45" s="32">
        <v>1526000</v>
      </c>
      <c r="L45" s="30"/>
      <c r="M45" s="32">
        <v>30059614786</v>
      </c>
      <c r="N45" s="30"/>
      <c r="O45" s="32">
        <v>29299149851</v>
      </c>
      <c r="P45" s="30"/>
      <c r="Q45" s="48">
        <v>760464935</v>
      </c>
      <c r="R45" s="48"/>
    </row>
    <row r="46" spans="1:18" ht="21.75" customHeight="1" x14ac:dyDescent="0.2">
      <c r="A46" s="11" t="s">
        <v>107</v>
      </c>
      <c r="C46" s="34">
        <v>85000</v>
      </c>
      <c r="D46" s="30"/>
      <c r="E46" s="44">
        <v>84954531250</v>
      </c>
      <c r="F46" s="30"/>
      <c r="G46" s="44">
        <v>84984593750</v>
      </c>
      <c r="H46" s="30"/>
      <c r="I46" s="44">
        <v>-30062500</v>
      </c>
      <c r="J46" s="30"/>
      <c r="K46" s="34">
        <v>85000</v>
      </c>
      <c r="L46" s="30"/>
      <c r="M46" s="44">
        <v>84954531250</v>
      </c>
      <c r="N46" s="30"/>
      <c r="O46" s="44">
        <v>84984593750</v>
      </c>
      <c r="P46" s="30"/>
      <c r="Q46" s="59">
        <v>-30062500</v>
      </c>
      <c r="R46" s="59"/>
    </row>
    <row r="47" spans="1:18" ht="21.75" customHeight="1" x14ac:dyDescent="0.2">
      <c r="A47" s="15" t="s">
        <v>78</v>
      </c>
      <c r="C47" s="34"/>
      <c r="D47" s="30"/>
      <c r="E47" s="35">
        <v>373249094905</v>
      </c>
      <c r="F47" s="30"/>
      <c r="G47" s="35">
        <v>275614187813</v>
      </c>
      <c r="H47" s="30"/>
      <c r="I47" s="35">
        <v>97634907092</v>
      </c>
      <c r="J47" s="30"/>
      <c r="K47" s="34"/>
      <c r="L47" s="30"/>
      <c r="M47" s="35">
        <v>1130742731850</v>
      </c>
      <c r="N47" s="30"/>
      <c r="O47" s="35">
        <v>853619092885</v>
      </c>
      <c r="P47" s="30"/>
      <c r="Q47" s="106">
        <v>277123638965</v>
      </c>
      <c r="R47" s="106"/>
    </row>
    <row r="49" spans="17:20" x14ac:dyDescent="0.2">
      <c r="Q49" s="30">
        <f>'درآمد سرمایه گذاری در سهام'!S83</f>
        <v>236584186677</v>
      </c>
      <c r="T49" s="107" t="s">
        <v>147</v>
      </c>
    </row>
    <row r="50" spans="17:20" x14ac:dyDescent="0.2">
      <c r="Q50" s="28">
        <f>'درآمد سرمایه گذاری در صندوق'!S17</f>
        <v>40569514788</v>
      </c>
      <c r="T50" s="107" t="s">
        <v>95</v>
      </c>
    </row>
    <row r="51" spans="17:20" x14ac:dyDescent="0.2">
      <c r="Q51" s="30">
        <f>'درآمد سرمایه گذاری در اوراق به'!P10</f>
        <v>-30062500</v>
      </c>
      <c r="T51" s="107" t="s">
        <v>267</v>
      </c>
    </row>
    <row r="52" spans="17:20" x14ac:dyDescent="0.2">
      <c r="Q52" s="30">
        <f>SUM(Q49:Q51)</f>
        <v>277123638965</v>
      </c>
    </row>
    <row r="53" spans="17:20" x14ac:dyDescent="0.2">
      <c r="Q53" s="30">
        <f>Q47-Q52</f>
        <v>0</v>
      </c>
    </row>
  </sheetData>
  <mergeCells count="4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</mergeCells>
  <pageMargins left="0.39" right="0.39" top="0.39" bottom="0.39" header="0" footer="0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0"/>
  <sheetViews>
    <sheetView rightToLeft="1" view="pageBreakPreview" zoomScaleNormal="100" zoomScaleSheetLayoutView="100" workbookViewId="0">
      <pane ySplit="8" topLeftCell="A60" activePane="bottomLeft" state="frozen"/>
      <selection pane="bottomLeft" activeCell="J82" sqref="J82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9.42578125" bestFit="1" customWidth="1"/>
    <col min="9" max="9" width="1.28515625" customWidth="1"/>
    <col min="10" max="10" width="19.42578125" bestFit="1" customWidth="1"/>
    <col min="11" max="11" width="1.28515625" customWidth="1"/>
    <col min="12" max="12" width="12" bestFit="1" customWidth="1"/>
    <col min="13" max="13" width="1.28515625" customWidth="1"/>
    <col min="14" max="14" width="16.85546875" bestFit="1" customWidth="1"/>
    <col min="15" max="15" width="1.28515625" customWidth="1"/>
    <col min="16" max="16" width="14" bestFit="1" customWidth="1"/>
    <col min="17" max="17" width="1.28515625" customWidth="1"/>
    <col min="18" max="18" width="17.2851562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20.28515625" bestFit="1" customWidth="1"/>
    <col min="25" max="25" width="1.28515625" customWidth="1"/>
    <col min="26" max="26" width="19.140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14.45" customHeight="1" x14ac:dyDescent="0.2">
      <c r="A4" s="1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14.45" customHeight="1" x14ac:dyDescent="0.2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14.45" customHeight="1" x14ac:dyDescent="0.2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28" ht="14.45" customHeight="1" x14ac:dyDescent="0.2">
      <c r="F7" s="3"/>
      <c r="G7" s="3"/>
      <c r="H7" s="3"/>
      <c r="I7" s="3"/>
      <c r="J7" s="3"/>
      <c r="L7" s="52" t="s">
        <v>10</v>
      </c>
      <c r="M7" s="52"/>
      <c r="N7" s="52"/>
      <c r="O7" s="3"/>
      <c r="P7" s="52" t="s">
        <v>11</v>
      </c>
      <c r="Q7" s="52"/>
      <c r="R7" s="5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3" t="s">
        <v>12</v>
      </c>
      <c r="B8" s="53"/>
      <c r="C8" s="53"/>
      <c r="E8" s="53" t="s">
        <v>13</v>
      </c>
      <c r="F8" s="5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4" t="s">
        <v>19</v>
      </c>
      <c r="B9" s="54"/>
      <c r="C9" s="54"/>
      <c r="E9" s="55">
        <v>1675000</v>
      </c>
      <c r="F9" s="55"/>
      <c r="G9" s="30"/>
      <c r="H9" s="31">
        <v>7056959389</v>
      </c>
      <c r="I9" s="30"/>
      <c r="J9" s="31">
        <v>6847655270</v>
      </c>
      <c r="K9" s="30"/>
      <c r="L9" s="31">
        <v>0</v>
      </c>
      <c r="M9" s="30"/>
      <c r="N9" s="31">
        <v>0</v>
      </c>
      <c r="O9" s="30"/>
      <c r="P9" s="31">
        <v>0</v>
      </c>
      <c r="Q9" s="30"/>
      <c r="R9" s="31">
        <v>0</v>
      </c>
      <c r="S9" s="30"/>
      <c r="T9" s="31">
        <v>1675000</v>
      </c>
      <c r="U9" s="30"/>
      <c r="V9" s="31">
        <v>4700</v>
      </c>
      <c r="W9" s="30"/>
      <c r="X9" s="31">
        <v>7056959389</v>
      </c>
      <c r="Y9" s="30"/>
      <c r="Z9" s="31">
        <v>7811645575</v>
      </c>
      <c r="AB9" s="7">
        <v>0.23</v>
      </c>
    </row>
    <row r="10" spans="1:28" ht="21.75" customHeight="1" x14ac:dyDescent="0.2">
      <c r="A10" s="51" t="s">
        <v>20</v>
      </c>
      <c r="B10" s="51"/>
      <c r="C10" s="51"/>
      <c r="E10" s="48">
        <v>19986764</v>
      </c>
      <c r="F10" s="48"/>
      <c r="G10" s="30"/>
      <c r="H10" s="32">
        <v>39603305903</v>
      </c>
      <c r="I10" s="30"/>
      <c r="J10" s="32">
        <v>46863645300.6436</v>
      </c>
      <c r="K10" s="30"/>
      <c r="L10" s="32">
        <v>0</v>
      </c>
      <c r="M10" s="30"/>
      <c r="N10" s="32">
        <v>0</v>
      </c>
      <c r="O10" s="30"/>
      <c r="P10" s="32">
        <v>0</v>
      </c>
      <c r="Q10" s="30"/>
      <c r="R10" s="32">
        <v>0</v>
      </c>
      <c r="S10" s="30"/>
      <c r="T10" s="32">
        <v>19986764</v>
      </c>
      <c r="U10" s="30"/>
      <c r="V10" s="32">
        <v>2996</v>
      </c>
      <c r="W10" s="30"/>
      <c r="X10" s="32">
        <v>39603305903</v>
      </c>
      <c r="Y10" s="30"/>
      <c r="Z10" s="32">
        <v>59417469877.582901</v>
      </c>
      <c r="AB10" s="10">
        <v>1.77</v>
      </c>
    </row>
    <row r="11" spans="1:28" ht="21.75" customHeight="1" x14ac:dyDescent="0.2">
      <c r="A11" s="51" t="s">
        <v>21</v>
      </c>
      <c r="B11" s="51"/>
      <c r="C11" s="51"/>
      <c r="E11" s="48">
        <v>163178963</v>
      </c>
      <c r="F11" s="48"/>
      <c r="G11" s="30"/>
      <c r="H11" s="32">
        <v>71901638816</v>
      </c>
      <c r="I11" s="30"/>
      <c r="J11" s="32">
        <v>74644008812.980606</v>
      </c>
      <c r="K11" s="30"/>
      <c r="L11" s="32">
        <v>0</v>
      </c>
      <c r="M11" s="30"/>
      <c r="N11" s="32">
        <v>0</v>
      </c>
      <c r="O11" s="30"/>
      <c r="P11" s="32">
        <v>-163178963</v>
      </c>
      <c r="Q11" s="30"/>
      <c r="R11" s="32">
        <v>82815532524</v>
      </c>
      <c r="S11" s="30"/>
      <c r="T11" s="32">
        <v>0</v>
      </c>
      <c r="U11" s="30"/>
      <c r="V11" s="32">
        <v>0</v>
      </c>
      <c r="W11" s="30"/>
      <c r="X11" s="32">
        <v>0</v>
      </c>
      <c r="Y11" s="30"/>
      <c r="Z11" s="32">
        <v>0</v>
      </c>
      <c r="AB11" s="10">
        <v>0</v>
      </c>
    </row>
    <row r="12" spans="1:28" ht="21.75" customHeight="1" x14ac:dyDescent="0.2">
      <c r="A12" s="51" t="s">
        <v>22</v>
      </c>
      <c r="B12" s="51"/>
      <c r="C12" s="51"/>
      <c r="E12" s="48">
        <v>1648325</v>
      </c>
      <c r="F12" s="48"/>
      <c r="G12" s="30"/>
      <c r="H12" s="32">
        <v>19325118941</v>
      </c>
      <c r="I12" s="30"/>
      <c r="J12" s="32">
        <v>23192573289.095001</v>
      </c>
      <c r="K12" s="30"/>
      <c r="L12" s="32">
        <v>2082095</v>
      </c>
      <c r="M12" s="30"/>
      <c r="N12" s="32">
        <v>0</v>
      </c>
      <c r="O12" s="30"/>
      <c r="P12" s="32">
        <v>-1648000</v>
      </c>
      <c r="Q12" s="30"/>
      <c r="R12" s="32">
        <v>10255862034</v>
      </c>
      <c r="S12" s="30"/>
      <c r="T12" s="32">
        <v>2082420</v>
      </c>
      <c r="U12" s="30"/>
      <c r="V12" s="32">
        <v>6430</v>
      </c>
      <c r="W12" s="30"/>
      <c r="X12" s="32">
        <v>10787797129</v>
      </c>
      <c r="Y12" s="30"/>
      <c r="Z12" s="32">
        <v>13286456204.562</v>
      </c>
      <c r="AB12" s="10">
        <v>0.4</v>
      </c>
    </row>
    <row r="13" spans="1:28" ht="21.75" customHeight="1" x14ac:dyDescent="0.2">
      <c r="A13" s="51" t="s">
        <v>23</v>
      </c>
      <c r="B13" s="51"/>
      <c r="C13" s="51"/>
      <c r="E13" s="48">
        <v>129347424</v>
      </c>
      <c r="F13" s="48"/>
      <c r="G13" s="30"/>
      <c r="H13" s="32">
        <v>79607347710</v>
      </c>
      <c r="I13" s="30"/>
      <c r="J13" s="32">
        <v>120775061876.144</v>
      </c>
      <c r="K13" s="30"/>
      <c r="L13" s="32">
        <v>43851308</v>
      </c>
      <c r="M13" s="30"/>
      <c r="N13" s="32">
        <v>49913196191</v>
      </c>
      <c r="O13" s="30"/>
      <c r="P13" s="32">
        <v>0</v>
      </c>
      <c r="Q13" s="30"/>
      <c r="R13" s="32">
        <v>0</v>
      </c>
      <c r="S13" s="30"/>
      <c r="T13" s="32">
        <v>173198732</v>
      </c>
      <c r="U13" s="30"/>
      <c r="V13" s="32">
        <v>1326</v>
      </c>
      <c r="W13" s="30"/>
      <c r="X13" s="32">
        <v>129520543901</v>
      </c>
      <c r="Y13" s="30"/>
      <c r="Z13" s="32">
        <v>227886235092.97501</v>
      </c>
      <c r="AB13" s="10">
        <v>6.79</v>
      </c>
    </row>
    <row r="14" spans="1:28" ht="21.75" customHeight="1" x14ac:dyDescent="0.2">
      <c r="A14" s="51" t="s">
        <v>24</v>
      </c>
      <c r="B14" s="51"/>
      <c r="C14" s="51"/>
      <c r="E14" s="48">
        <v>688679</v>
      </c>
      <c r="F14" s="48"/>
      <c r="G14" s="30"/>
      <c r="H14" s="32">
        <v>1817922832</v>
      </c>
      <c r="I14" s="30"/>
      <c r="J14" s="32">
        <v>1218422876.70139</v>
      </c>
      <c r="K14" s="30"/>
      <c r="L14" s="32">
        <v>0</v>
      </c>
      <c r="M14" s="30"/>
      <c r="N14" s="32">
        <v>0</v>
      </c>
      <c r="O14" s="30"/>
      <c r="P14" s="32">
        <v>-688678</v>
      </c>
      <c r="Q14" s="30"/>
      <c r="R14" s="32">
        <v>1464839888</v>
      </c>
      <c r="S14" s="30"/>
      <c r="T14" s="32">
        <v>1</v>
      </c>
      <c r="U14" s="30"/>
      <c r="V14" s="32">
        <v>2051</v>
      </c>
      <c r="W14" s="30"/>
      <c r="X14" s="32">
        <v>2638</v>
      </c>
      <c r="Y14" s="30"/>
      <c r="Z14" s="32">
        <v>2035.1457700000001</v>
      </c>
      <c r="AB14" s="10">
        <v>0</v>
      </c>
    </row>
    <row r="15" spans="1:28" ht="21.75" customHeight="1" x14ac:dyDescent="0.2">
      <c r="A15" s="51" t="s">
        <v>25</v>
      </c>
      <c r="B15" s="51"/>
      <c r="C15" s="51"/>
      <c r="E15" s="48">
        <v>25973169</v>
      </c>
      <c r="F15" s="48"/>
      <c r="G15" s="30"/>
      <c r="H15" s="32">
        <v>43526419771</v>
      </c>
      <c r="I15" s="30"/>
      <c r="J15" s="32">
        <v>52240647510.157997</v>
      </c>
      <c r="K15" s="30"/>
      <c r="L15" s="32">
        <v>4381236</v>
      </c>
      <c r="M15" s="30"/>
      <c r="N15" s="32">
        <v>0</v>
      </c>
      <c r="O15" s="30"/>
      <c r="P15" s="32">
        <v>0</v>
      </c>
      <c r="Q15" s="30"/>
      <c r="R15" s="32">
        <v>0</v>
      </c>
      <c r="S15" s="30"/>
      <c r="T15" s="32">
        <v>30354405</v>
      </c>
      <c r="U15" s="30"/>
      <c r="V15" s="32">
        <v>2140</v>
      </c>
      <c r="W15" s="30"/>
      <c r="X15" s="32">
        <v>43526419771</v>
      </c>
      <c r="Y15" s="30"/>
      <c r="Z15" s="32">
        <v>64456298061.609001</v>
      </c>
      <c r="AB15" s="10">
        <v>1.92</v>
      </c>
    </row>
    <row r="16" spans="1:28" ht="21.75" customHeight="1" x14ac:dyDescent="0.2">
      <c r="A16" s="51" t="s">
        <v>26</v>
      </c>
      <c r="B16" s="51"/>
      <c r="C16" s="51"/>
      <c r="E16" s="48">
        <v>5119599</v>
      </c>
      <c r="F16" s="48"/>
      <c r="G16" s="30"/>
      <c r="H16" s="32">
        <v>30047465772</v>
      </c>
      <c r="I16" s="30"/>
      <c r="J16" s="32">
        <v>26314526908.601398</v>
      </c>
      <c r="K16" s="30"/>
      <c r="L16" s="32">
        <v>400000</v>
      </c>
      <c r="M16" s="30"/>
      <c r="N16" s="32">
        <v>2839544434</v>
      </c>
      <c r="O16" s="30"/>
      <c r="P16" s="32">
        <v>0</v>
      </c>
      <c r="Q16" s="30"/>
      <c r="R16" s="32">
        <v>0</v>
      </c>
      <c r="S16" s="30"/>
      <c r="T16" s="32">
        <v>5519599</v>
      </c>
      <c r="U16" s="30"/>
      <c r="V16" s="32">
        <v>9160</v>
      </c>
      <c r="W16" s="30"/>
      <c r="X16" s="32">
        <v>32887010206</v>
      </c>
      <c r="Y16" s="30"/>
      <c r="Z16" s="32">
        <v>50168701697.526802</v>
      </c>
      <c r="AB16" s="10">
        <v>1.5</v>
      </c>
    </row>
    <row r="17" spans="1:28" ht="21.75" customHeight="1" x14ac:dyDescent="0.2">
      <c r="A17" s="51" t="s">
        <v>27</v>
      </c>
      <c r="B17" s="51"/>
      <c r="C17" s="51"/>
      <c r="E17" s="48">
        <v>8000000</v>
      </c>
      <c r="F17" s="48"/>
      <c r="G17" s="30"/>
      <c r="H17" s="32">
        <v>70107398943</v>
      </c>
      <c r="I17" s="30"/>
      <c r="J17" s="32">
        <v>55090830400</v>
      </c>
      <c r="K17" s="30"/>
      <c r="L17" s="32">
        <v>8946712</v>
      </c>
      <c r="M17" s="30"/>
      <c r="N17" s="32">
        <v>85213154725</v>
      </c>
      <c r="O17" s="30"/>
      <c r="P17" s="32">
        <v>0</v>
      </c>
      <c r="Q17" s="30"/>
      <c r="R17" s="32">
        <v>0</v>
      </c>
      <c r="S17" s="30"/>
      <c r="T17" s="32">
        <v>16946712</v>
      </c>
      <c r="U17" s="30"/>
      <c r="V17" s="32">
        <v>11590</v>
      </c>
      <c r="W17" s="30"/>
      <c r="X17" s="32">
        <v>155320553668</v>
      </c>
      <c r="Y17" s="30"/>
      <c r="Z17" s="32">
        <v>194894124289.22198</v>
      </c>
      <c r="AB17" s="10">
        <v>5.81</v>
      </c>
    </row>
    <row r="18" spans="1:28" ht="21.75" customHeight="1" x14ac:dyDescent="0.2">
      <c r="A18" s="51" t="s">
        <v>28</v>
      </c>
      <c r="B18" s="51"/>
      <c r="C18" s="51"/>
      <c r="E18" s="48">
        <v>18625253</v>
      </c>
      <c r="F18" s="48"/>
      <c r="G18" s="30"/>
      <c r="H18" s="32">
        <v>70228283005</v>
      </c>
      <c r="I18" s="30"/>
      <c r="J18" s="32">
        <v>57144117124.0065</v>
      </c>
      <c r="K18" s="30"/>
      <c r="L18" s="32">
        <v>0</v>
      </c>
      <c r="M18" s="30"/>
      <c r="N18" s="32">
        <v>0</v>
      </c>
      <c r="O18" s="30"/>
      <c r="P18" s="32">
        <v>0</v>
      </c>
      <c r="Q18" s="30"/>
      <c r="R18" s="32">
        <v>0</v>
      </c>
      <c r="S18" s="30"/>
      <c r="T18" s="32">
        <v>18625253</v>
      </c>
      <c r="U18" s="30"/>
      <c r="V18" s="32">
        <v>5180</v>
      </c>
      <c r="W18" s="30"/>
      <c r="X18" s="32">
        <v>70228283005</v>
      </c>
      <c r="Y18" s="30"/>
      <c r="Z18" s="32">
        <v>95733029334.525803</v>
      </c>
      <c r="AB18" s="10">
        <v>2.85</v>
      </c>
    </row>
    <row r="19" spans="1:28" ht="21.75" customHeight="1" x14ac:dyDescent="0.2">
      <c r="A19" s="51" t="s">
        <v>29</v>
      </c>
      <c r="B19" s="51"/>
      <c r="C19" s="51"/>
      <c r="E19" s="48">
        <v>520000</v>
      </c>
      <c r="F19" s="48"/>
      <c r="G19" s="30"/>
      <c r="H19" s="32">
        <v>30151189895</v>
      </c>
      <c r="I19" s="30"/>
      <c r="J19" s="32">
        <v>21753733664</v>
      </c>
      <c r="K19" s="30"/>
      <c r="L19" s="32">
        <v>400000</v>
      </c>
      <c r="M19" s="30"/>
      <c r="N19" s="32">
        <v>29803184736</v>
      </c>
      <c r="O19" s="30"/>
      <c r="P19" s="32">
        <v>0</v>
      </c>
      <c r="Q19" s="30"/>
      <c r="R19" s="32">
        <v>0</v>
      </c>
      <c r="S19" s="30"/>
      <c r="T19" s="32">
        <v>920000</v>
      </c>
      <c r="U19" s="30"/>
      <c r="V19" s="32">
        <v>66680</v>
      </c>
      <c r="W19" s="30"/>
      <c r="X19" s="32">
        <v>59954374631</v>
      </c>
      <c r="Y19" s="30"/>
      <c r="Z19" s="32">
        <v>60871398512</v>
      </c>
      <c r="AB19" s="10">
        <v>1.81</v>
      </c>
    </row>
    <row r="20" spans="1:28" ht="21.75" customHeight="1" x14ac:dyDescent="0.2">
      <c r="A20" s="51" t="s">
        <v>30</v>
      </c>
      <c r="B20" s="51"/>
      <c r="C20" s="51"/>
      <c r="E20" s="48">
        <v>1138232</v>
      </c>
      <c r="F20" s="48"/>
      <c r="G20" s="30"/>
      <c r="H20" s="32">
        <v>39897700002</v>
      </c>
      <c r="I20" s="30"/>
      <c r="J20" s="32">
        <v>22149319714.277</v>
      </c>
      <c r="K20" s="30"/>
      <c r="L20" s="32">
        <v>0</v>
      </c>
      <c r="M20" s="30"/>
      <c r="N20" s="32">
        <v>0</v>
      </c>
      <c r="O20" s="30"/>
      <c r="P20" s="32">
        <v>0</v>
      </c>
      <c r="Q20" s="30"/>
      <c r="R20" s="32">
        <v>0</v>
      </c>
      <c r="S20" s="30"/>
      <c r="T20" s="32">
        <v>1138232</v>
      </c>
      <c r="U20" s="30"/>
      <c r="V20" s="32">
        <v>30400</v>
      </c>
      <c r="W20" s="30"/>
      <c r="X20" s="32">
        <v>39897700002</v>
      </c>
      <c r="Y20" s="30"/>
      <c r="Z20" s="32">
        <v>34334777385.855999</v>
      </c>
      <c r="AB20" s="10">
        <v>1.02</v>
      </c>
    </row>
    <row r="21" spans="1:28" ht="21.75" customHeight="1" x14ac:dyDescent="0.2">
      <c r="A21" s="51" t="s">
        <v>31</v>
      </c>
      <c r="B21" s="51"/>
      <c r="C21" s="51"/>
      <c r="E21" s="48">
        <v>9590733</v>
      </c>
      <c r="F21" s="48"/>
      <c r="G21" s="30"/>
      <c r="H21" s="32">
        <v>34582969330</v>
      </c>
      <c r="I21" s="30"/>
      <c r="J21" s="32">
        <v>20860379821.530701</v>
      </c>
      <c r="K21" s="30"/>
      <c r="L21" s="32">
        <v>1410257</v>
      </c>
      <c r="M21" s="30"/>
      <c r="N21" s="32">
        <v>0</v>
      </c>
      <c r="O21" s="30"/>
      <c r="P21" s="32">
        <v>0</v>
      </c>
      <c r="Q21" s="30"/>
      <c r="R21" s="32">
        <v>0</v>
      </c>
      <c r="S21" s="30"/>
      <c r="T21" s="32">
        <v>11000990</v>
      </c>
      <c r="U21" s="30"/>
      <c r="V21" s="32">
        <v>2732</v>
      </c>
      <c r="W21" s="30"/>
      <c r="X21" s="32">
        <v>34582969330</v>
      </c>
      <c r="Y21" s="30"/>
      <c r="Z21" s="32">
        <v>29822381812.823601</v>
      </c>
      <c r="AB21" s="10">
        <v>0.89</v>
      </c>
    </row>
    <row r="22" spans="1:28" ht="21.75" customHeight="1" x14ac:dyDescent="0.2">
      <c r="A22" s="51" t="s">
        <v>32</v>
      </c>
      <c r="B22" s="51"/>
      <c r="C22" s="51"/>
      <c r="E22" s="48">
        <v>3114304</v>
      </c>
      <c r="F22" s="48"/>
      <c r="G22" s="30"/>
      <c r="H22" s="32">
        <v>50166889495</v>
      </c>
      <c r="I22" s="30"/>
      <c r="J22" s="32">
        <v>32218742464.014099</v>
      </c>
      <c r="K22" s="30"/>
      <c r="L22" s="32">
        <v>3000000</v>
      </c>
      <c r="M22" s="30"/>
      <c r="N22" s="32">
        <v>39650092956</v>
      </c>
      <c r="O22" s="30"/>
      <c r="P22" s="32">
        <v>0</v>
      </c>
      <c r="Q22" s="30"/>
      <c r="R22" s="32">
        <v>0</v>
      </c>
      <c r="S22" s="30"/>
      <c r="T22" s="32">
        <v>6114304</v>
      </c>
      <c r="U22" s="30"/>
      <c r="V22" s="32">
        <v>12920</v>
      </c>
      <c r="W22" s="30"/>
      <c r="X22" s="32">
        <v>89816982451</v>
      </c>
      <c r="Y22" s="30"/>
      <c r="Z22" s="32">
        <v>78386162356.633606</v>
      </c>
      <c r="AB22" s="10">
        <v>2.34</v>
      </c>
    </row>
    <row r="23" spans="1:28" ht="21.75" customHeight="1" x14ac:dyDescent="0.2">
      <c r="A23" s="51" t="s">
        <v>33</v>
      </c>
      <c r="B23" s="51"/>
      <c r="C23" s="51"/>
      <c r="E23" s="48">
        <v>580000</v>
      </c>
      <c r="F23" s="48"/>
      <c r="G23" s="30"/>
      <c r="H23" s="32">
        <v>29910225155</v>
      </c>
      <c r="I23" s="30"/>
      <c r="J23" s="32">
        <v>20994845568</v>
      </c>
      <c r="K23" s="30"/>
      <c r="L23" s="32">
        <v>460000</v>
      </c>
      <c r="M23" s="30"/>
      <c r="N23" s="32">
        <v>29928918763</v>
      </c>
      <c r="O23" s="30"/>
      <c r="P23" s="32">
        <v>0</v>
      </c>
      <c r="Q23" s="30"/>
      <c r="R23" s="32">
        <v>0</v>
      </c>
      <c r="S23" s="30"/>
      <c r="T23" s="32">
        <v>1040000</v>
      </c>
      <c r="U23" s="30"/>
      <c r="V23" s="32">
        <v>58650</v>
      </c>
      <c r="W23" s="30"/>
      <c r="X23" s="32">
        <v>59839143918</v>
      </c>
      <c r="Y23" s="30"/>
      <c r="Z23" s="32">
        <v>60524500920</v>
      </c>
      <c r="AB23" s="10">
        <v>1.8</v>
      </c>
    </row>
    <row r="24" spans="1:28" ht="21.75" customHeight="1" x14ac:dyDescent="0.2">
      <c r="A24" s="51" t="s">
        <v>34</v>
      </c>
      <c r="B24" s="51"/>
      <c r="C24" s="51"/>
      <c r="E24" s="48">
        <v>2787044</v>
      </c>
      <c r="F24" s="48"/>
      <c r="G24" s="30"/>
      <c r="H24" s="32">
        <v>22246104047</v>
      </c>
      <c r="I24" s="30"/>
      <c r="J24" s="32">
        <v>17118445927.7572</v>
      </c>
      <c r="K24" s="30"/>
      <c r="L24" s="32">
        <v>0</v>
      </c>
      <c r="M24" s="30"/>
      <c r="N24" s="32">
        <v>0</v>
      </c>
      <c r="O24" s="30"/>
      <c r="P24" s="32">
        <v>0</v>
      </c>
      <c r="Q24" s="30"/>
      <c r="R24" s="32">
        <v>0</v>
      </c>
      <c r="S24" s="30"/>
      <c r="T24" s="32">
        <v>2787044</v>
      </c>
      <c r="U24" s="30"/>
      <c r="V24" s="32">
        <v>10130</v>
      </c>
      <c r="W24" s="30"/>
      <c r="X24" s="32">
        <v>22246104047</v>
      </c>
      <c r="Y24" s="30"/>
      <c r="Z24" s="32">
        <v>28014516518.284401</v>
      </c>
      <c r="AB24" s="10">
        <v>0.83</v>
      </c>
    </row>
    <row r="25" spans="1:28" ht="21.75" customHeight="1" x14ac:dyDescent="0.2">
      <c r="A25" s="51" t="s">
        <v>35</v>
      </c>
      <c r="B25" s="51"/>
      <c r="C25" s="51"/>
      <c r="E25" s="48">
        <v>26296215</v>
      </c>
      <c r="F25" s="48"/>
      <c r="G25" s="30"/>
      <c r="H25" s="32">
        <v>82605620214</v>
      </c>
      <c r="I25" s="30"/>
      <c r="J25" s="32">
        <v>46941208519.231903</v>
      </c>
      <c r="K25" s="30"/>
      <c r="L25" s="32">
        <v>0</v>
      </c>
      <c r="M25" s="30"/>
      <c r="N25" s="32">
        <v>0</v>
      </c>
      <c r="O25" s="30"/>
      <c r="P25" s="32">
        <v>0</v>
      </c>
      <c r="Q25" s="30"/>
      <c r="R25" s="32">
        <v>0</v>
      </c>
      <c r="S25" s="30"/>
      <c r="T25" s="32">
        <v>26296215</v>
      </c>
      <c r="U25" s="30"/>
      <c r="V25" s="32">
        <v>2156</v>
      </c>
      <c r="W25" s="30"/>
      <c r="X25" s="32">
        <v>82605620214</v>
      </c>
      <c r="Y25" s="30"/>
      <c r="Z25" s="32">
        <v>56256389976.355797</v>
      </c>
      <c r="AB25" s="10">
        <v>1.68</v>
      </c>
    </row>
    <row r="26" spans="1:28" ht="21.75" customHeight="1" x14ac:dyDescent="0.2">
      <c r="A26" s="51" t="s">
        <v>36</v>
      </c>
      <c r="B26" s="51"/>
      <c r="C26" s="51"/>
      <c r="E26" s="48">
        <v>8393958</v>
      </c>
      <c r="F26" s="48"/>
      <c r="G26" s="30"/>
      <c r="H26" s="32">
        <v>26046846046</v>
      </c>
      <c r="I26" s="30"/>
      <c r="J26" s="32">
        <v>51298758788.0009</v>
      </c>
      <c r="K26" s="30"/>
      <c r="L26" s="32">
        <v>0</v>
      </c>
      <c r="M26" s="30"/>
      <c r="N26" s="32">
        <v>0</v>
      </c>
      <c r="O26" s="30"/>
      <c r="P26" s="32">
        <v>-8393958</v>
      </c>
      <c r="Q26" s="30"/>
      <c r="R26" s="32">
        <v>51227721978</v>
      </c>
      <c r="S26" s="30"/>
      <c r="T26" s="32">
        <v>0</v>
      </c>
      <c r="U26" s="30"/>
      <c r="V26" s="32">
        <v>0</v>
      </c>
      <c r="W26" s="30"/>
      <c r="X26" s="32">
        <v>0</v>
      </c>
      <c r="Y26" s="30"/>
      <c r="Z26" s="32">
        <v>0</v>
      </c>
      <c r="AB26" s="10">
        <v>0</v>
      </c>
    </row>
    <row r="27" spans="1:28" ht="21.75" customHeight="1" x14ac:dyDescent="0.2">
      <c r="A27" s="51" t="s">
        <v>37</v>
      </c>
      <c r="B27" s="51"/>
      <c r="C27" s="51"/>
      <c r="E27" s="48">
        <v>5428553</v>
      </c>
      <c r="F27" s="48"/>
      <c r="G27" s="30"/>
      <c r="H27" s="32">
        <v>16097114866</v>
      </c>
      <c r="I27" s="30"/>
      <c r="J27" s="32">
        <v>14743097610.893499</v>
      </c>
      <c r="K27" s="30"/>
      <c r="L27" s="32">
        <v>0</v>
      </c>
      <c r="M27" s="30"/>
      <c r="N27" s="32">
        <v>0</v>
      </c>
      <c r="O27" s="30"/>
      <c r="P27" s="32">
        <v>-1684797</v>
      </c>
      <c r="Q27" s="30"/>
      <c r="R27" s="32">
        <v>6135408818</v>
      </c>
      <c r="S27" s="30"/>
      <c r="T27" s="32">
        <v>3743756</v>
      </c>
      <c r="U27" s="30"/>
      <c r="V27" s="32">
        <v>5250</v>
      </c>
      <c r="W27" s="30"/>
      <c r="X27" s="32">
        <v>11101240122</v>
      </c>
      <c r="Y27" s="30"/>
      <c r="Z27" s="32">
        <v>19502788022.130001</v>
      </c>
      <c r="AB27" s="10">
        <v>0.57999999999999996</v>
      </c>
    </row>
    <row r="28" spans="1:28" ht="21.75" customHeight="1" x14ac:dyDescent="0.2">
      <c r="A28" s="51" t="s">
        <v>38</v>
      </c>
      <c r="B28" s="51"/>
      <c r="C28" s="51"/>
      <c r="E28" s="48">
        <v>1031111</v>
      </c>
      <c r="F28" s="48"/>
      <c r="G28" s="30"/>
      <c r="H28" s="32">
        <v>12008318706</v>
      </c>
      <c r="I28" s="30"/>
      <c r="J28" s="32">
        <v>9208264607.7299995</v>
      </c>
      <c r="K28" s="30"/>
      <c r="L28" s="32">
        <v>0</v>
      </c>
      <c r="M28" s="30"/>
      <c r="N28" s="32">
        <v>0</v>
      </c>
      <c r="O28" s="30"/>
      <c r="P28" s="32">
        <v>-1031111</v>
      </c>
      <c r="Q28" s="30"/>
      <c r="R28" s="32">
        <v>0</v>
      </c>
      <c r="S28" s="30"/>
      <c r="T28" s="32">
        <v>0</v>
      </c>
      <c r="U28" s="30"/>
      <c r="V28" s="32">
        <v>0</v>
      </c>
      <c r="W28" s="30"/>
      <c r="X28" s="32">
        <v>0</v>
      </c>
      <c r="Y28" s="30"/>
      <c r="Z28" s="32">
        <v>0</v>
      </c>
      <c r="AB28" s="10">
        <v>0</v>
      </c>
    </row>
    <row r="29" spans="1:28" ht="21.75" customHeight="1" x14ac:dyDescent="0.2">
      <c r="A29" s="51" t="s">
        <v>39</v>
      </c>
      <c r="B29" s="51"/>
      <c r="C29" s="51"/>
      <c r="E29" s="48">
        <v>1684797</v>
      </c>
      <c r="F29" s="48"/>
      <c r="G29" s="30"/>
      <c r="H29" s="32">
        <v>3310626105</v>
      </c>
      <c r="I29" s="30"/>
      <c r="J29" s="32">
        <v>2903870602.8330302</v>
      </c>
      <c r="K29" s="30"/>
      <c r="L29" s="32">
        <v>0</v>
      </c>
      <c r="M29" s="30"/>
      <c r="N29" s="32">
        <v>0</v>
      </c>
      <c r="O29" s="30"/>
      <c r="P29" s="32">
        <v>-1684797</v>
      </c>
      <c r="Q29" s="30"/>
      <c r="R29" s="32">
        <v>3713776591</v>
      </c>
      <c r="S29" s="30"/>
      <c r="T29" s="32">
        <v>0</v>
      </c>
      <c r="U29" s="30"/>
      <c r="V29" s="32">
        <v>0</v>
      </c>
      <c r="W29" s="30"/>
      <c r="X29" s="32">
        <v>0</v>
      </c>
      <c r="Y29" s="30"/>
      <c r="Z29" s="32">
        <v>0</v>
      </c>
      <c r="AB29" s="10">
        <v>0</v>
      </c>
    </row>
    <row r="30" spans="1:28" ht="21.75" customHeight="1" x14ac:dyDescent="0.2">
      <c r="A30" s="51" t="s">
        <v>40</v>
      </c>
      <c r="B30" s="51"/>
      <c r="C30" s="51"/>
      <c r="E30" s="48">
        <v>1025513</v>
      </c>
      <c r="F30" s="48"/>
      <c r="G30" s="30"/>
      <c r="H30" s="32">
        <v>1564932838</v>
      </c>
      <c r="I30" s="30"/>
      <c r="J30" s="32">
        <v>741820036.90778995</v>
      </c>
      <c r="K30" s="30"/>
      <c r="L30" s="32">
        <v>0</v>
      </c>
      <c r="M30" s="30"/>
      <c r="N30" s="32">
        <v>0</v>
      </c>
      <c r="O30" s="30"/>
      <c r="P30" s="32">
        <v>-1025513</v>
      </c>
      <c r="Q30" s="30"/>
      <c r="R30" s="32">
        <v>954501074</v>
      </c>
      <c r="S30" s="30"/>
      <c r="T30" s="32">
        <v>0</v>
      </c>
      <c r="U30" s="30"/>
      <c r="V30" s="32">
        <v>0</v>
      </c>
      <c r="W30" s="30"/>
      <c r="X30" s="32">
        <v>0</v>
      </c>
      <c r="Y30" s="30"/>
      <c r="Z30" s="32">
        <v>0</v>
      </c>
      <c r="AB30" s="10">
        <v>0</v>
      </c>
    </row>
    <row r="31" spans="1:28" ht="21.75" customHeight="1" x14ac:dyDescent="0.2">
      <c r="A31" s="51" t="s">
        <v>41</v>
      </c>
      <c r="B31" s="51"/>
      <c r="C31" s="51"/>
      <c r="E31" s="48">
        <v>3497910</v>
      </c>
      <c r="F31" s="48"/>
      <c r="G31" s="30"/>
      <c r="H31" s="32">
        <v>30936858983</v>
      </c>
      <c r="I31" s="30"/>
      <c r="J31" s="32">
        <v>17864573838.387901</v>
      </c>
      <c r="K31" s="30"/>
      <c r="L31" s="32">
        <v>0</v>
      </c>
      <c r="M31" s="30"/>
      <c r="N31" s="32">
        <v>0</v>
      </c>
      <c r="O31" s="30"/>
      <c r="P31" s="32">
        <v>0</v>
      </c>
      <c r="Q31" s="30"/>
      <c r="R31" s="32">
        <v>0</v>
      </c>
      <c r="S31" s="30"/>
      <c r="T31" s="32">
        <v>3497910</v>
      </c>
      <c r="U31" s="30"/>
      <c r="V31" s="32">
        <v>8170</v>
      </c>
      <c r="W31" s="30"/>
      <c r="X31" s="32">
        <v>30936858983</v>
      </c>
      <c r="Y31" s="30"/>
      <c r="Z31" s="32">
        <v>28357017342.069</v>
      </c>
      <c r="AB31" s="10">
        <v>0.85</v>
      </c>
    </row>
    <row r="32" spans="1:28" ht="21.75" customHeight="1" x14ac:dyDescent="0.2">
      <c r="A32" s="51" t="s">
        <v>42</v>
      </c>
      <c r="B32" s="51"/>
      <c r="C32" s="51"/>
      <c r="E32" s="48">
        <v>10350000</v>
      </c>
      <c r="F32" s="48"/>
      <c r="G32" s="30"/>
      <c r="H32" s="32">
        <v>56020036387</v>
      </c>
      <c r="I32" s="30"/>
      <c r="J32" s="32">
        <v>59052468375</v>
      </c>
      <c r="K32" s="30"/>
      <c r="L32" s="32">
        <v>0</v>
      </c>
      <c r="M32" s="30"/>
      <c r="N32" s="32">
        <v>0</v>
      </c>
      <c r="O32" s="30"/>
      <c r="P32" s="32">
        <v>0</v>
      </c>
      <c r="Q32" s="30"/>
      <c r="R32" s="32">
        <v>0</v>
      </c>
      <c r="S32" s="30"/>
      <c r="T32" s="32">
        <v>10350000</v>
      </c>
      <c r="U32" s="30"/>
      <c r="V32" s="32">
        <v>8520</v>
      </c>
      <c r="W32" s="30"/>
      <c r="X32" s="32">
        <v>56020036387</v>
      </c>
      <c r="Y32" s="30"/>
      <c r="Z32" s="32">
        <v>87500353140</v>
      </c>
      <c r="AB32" s="10">
        <v>2.61</v>
      </c>
    </row>
    <row r="33" spans="1:28" ht="21.75" customHeight="1" x14ac:dyDescent="0.2">
      <c r="A33" s="51" t="s">
        <v>43</v>
      </c>
      <c r="B33" s="51"/>
      <c r="C33" s="51"/>
      <c r="E33" s="48">
        <v>563000</v>
      </c>
      <c r="F33" s="48"/>
      <c r="G33" s="30"/>
      <c r="H33" s="32">
        <v>4951572950</v>
      </c>
      <c r="I33" s="30"/>
      <c r="J33" s="32">
        <v>4541808321.3000002</v>
      </c>
      <c r="K33" s="30"/>
      <c r="L33" s="32">
        <v>0</v>
      </c>
      <c r="M33" s="30"/>
      <c r="N33" s="32">
        <v>0</v>
      </c>
      <c r="O33" s="30"/>
      <c r="P33" s="32">
        <v>-563000</v>
      </c>
      <c r="Q33" s="30"/>
      <c r="R33" s="32">
        <v>4984908928</v>
      </c>
      <c r="S33" s="30"/>
      <c r="T33" s="32">
        <v>0</v>
      </c>
      <c r="U33" s="30"/>
      <c r="V33" s="32">
        <v>0</v>
      </c>
      <c r="W33" s="30"/>
      <c r="X33" s="32">
        <v>0</v>
      </c>
      <c r="Y33" s="30"/>
      <c r="Z33" s="32">
        <v>0</v>
      </c>
      <c r="AB33" s="10">
        <v>0</v>
      </c>
    </row>
    <row r="34" spans="1:28" ht="21.75" customHeight="1" x14ac:dyDescent="0.2">
      <c r="A34" s="51" t="s">
        <v>44</v>
      </c>
      <c r="B34" s="51"/>
      <c r="C34" s="51"/>
      <c r="E34" s="48">
        <v>8942001</v>
      </c>
      <c r="F34" s="48"/>
      <c r="G34" s="30"/>
      <c r="H34" s="32">
        <v>34501330804</v>
      </c>
      <c r="I34" s="30"/>
      <c r="J34" s="32">
        <v>24950536682.343201</v>
      </c>
      <c r="K34" s="30"/>
      <c r="L34" s="32">
        <v>0</v>
      </c>
      <c r="M34" s="30"/>
      <c r="N34" s="32">
        <v>0</v>
      </c>
      <c r="O34" s="30"/>
      <c r="P34" s="32">
        <v>0</v>
      </c>
      <c r="Q34" s="30"/>
      <c r="R34" s="32">
        <v>0</v>
      </c>
      <c r="S34" s="30"/>
      <c r="T34" s="32">
        <v>8942001</v>
      </c>
      <c r="U34" s="30"/>
      <c r="V34" s="32">
        <v>4814</v>
      </c>
      <c r="W34" s="30"/>
      <c r="X34" s="32">
        <v>34501330804</v>
      </c>
      <c r="Y34" s="30"/>
      <c r="Z34" s="32">
        <v>42714041105.547798</v>
      </c>
      <c r="AB34" s="10">
        <v>1.27</v>
      </c>
    </row>
    <row r="35" spans="1:28" ht="21.75" customHeight="1" x14ac:dyDescent="0.2">
      <c r="A35" s="51" t="s">
        <v>45</v>
      </c>
      <c r="B35" s="51"/>
      <c r="C35" s="51"/>
      <c r="E35" s="48">
        <v>33200000</v>
      </c>
      <c r="F35" s="48"/>
      <c r="G35" s="30"/>
      <c r="H35" s="32">
        <v>55273014440</v>
      </c>
      <c r="I35" s="30"/>
      <c r="J35" s="32">
        <v>52709382400</v>
      </c>
      <c r="K35" s="30"/>
      <c r="L35" s="32">
        <v>0</v>
      </c>
      <c r="M35" s="30"/>
      <c r="N35" s="32">
        <v>0</v>
      </c>
      <c r="O35" s="30"/>
      <c r="P35" s="32">
        <v>0</v>
      </c>
      <c r="Q35" s="30"/>
      <c r="R35" s="32">
        <v>0</v>
      </c>
      <c r="S35" s="30"/>
      <c r="T35" s="32">
        <v>33200000</v>
      </c>
      <c r="U35" s="30"/>
      <c r="V35" s="32">
        <v>2049</v>
      </c>
      <c r="W35" s="30"/>
      <c r="X35" s="32">
        <v>55273014440</v>
      </c>
      <c r="Y35" s="30"/>
      <c r="Z35" s="32">
        <v>67500952836</v>
      </c>
      <c r="AB35" s="10">
        <v>2.0099999999999998</v>
      </c>
    </row>
    <row r="36" spans="1:28" ht="21.75" customHeight="1" x14ac:dyDescent="0.2">
      <c r="A36" s="51" t="s">
        <v>46</v>
      </c>
      <c r="B36" s="51"/>
      <c r="C36" s="51"/>
      <c r="E36" s="48">
        <v>2138348</v>
      </c>
      <c r="F36" s="48"/>
      <c r="G36" s="30"/>
      <c r="H36" s="32">
        <v>48963660372</v>
      </c>
      <c r="I36" s="30"/>
      <c r="J36" s="32">
        <v>75239686490.781601</v>
      </c>
      <c r="K36" s="30"/>
      <c r="L36" s="32">
        <v>0</v>
      </c>
      <c r="M36" s="30"/>
      <c r="N36" s="32">
        <v>0</v>
      </c>
      <c r="O36" s="30"/>
      <c r="P36" s="32">
        <v>0</v>
      </c>
      <c r="Q36" s="30"/>
      <c r="R36" s="32">
        <v>0</v>
      </c>
      <c r="S36" s="30"/>
      <c r="T36" s="32">
        <v>2138348</v>
      </c>
      <c r="U36" s="30"/>
      <c r="V36" s="32">
        <v>62040</v>
      </c>
      <c r="W36" s="30"/>
      <c r="X36" s="32">
        <v>48963660372</v>
      </c>
      <c r="Y36" s="30"/>
      <c r="Z36" s="32">
        <v>131637624080.31799</v>
      </c>
      <c r="AB36" s="10">
        <v>3.92</v>
      </c>
    </row>
    <row r="37" spans="1:28" ht="21.75" customHeight="1" x14ac:dyDescent="0.2">
      <c r="A37" s="51" t="s">
        <v>47</v>
      </c>
      <c r="B37" s="51"/>
      <c r="C37" s="51"/>
      <c r="E37" s="48">
        <v>3071852</v>
      </c>
      <c r="F37" s="48"/>
      <c r="G37" s="30"/>
      <c r="H37" s="32">
        <v>38849298021</v>
      </c>
      <c r="I37" s="30"/>
      <c r="J37" s="32">
        <v>30481065840.400002</v>
      </c>
      <c r="K37" s="30"/>
      <c r="L37" s="32">
        <v>1031111</v>
      </c>
      <c r="M37" s="30"/>
      <c r="N37" s="32">
        <v>0</v>
      </c>
      <c r="O37" s="30"/>
      <c r="P37" s="32">
        <v>0</v>
      </c>
      <c r="Q37" s="30"/>
      <c r="R37" s="32">
        <v>0</v>
      </c>
      <c r="S37" s="30"/>
      <c r="T37" s="32">
        <v>4102963</v>
      </c>
      <c r="U37" s="30"/>
      <c r="V37" s="32">
        <v>14240</v>
      </c>
      <c r="W37" s="30"/>
      <c r="X37" s="32">
        <v>51888727727</v>
      </c>
      <c r="Y37" s="30"/>
      <c r="Z37" s="32">
        <v>57974558647.182404</v>
      </c>
      <c r="AB37" s="10">
        <v>1.73</v>
      </c>
    </row>
    <row r="38" spans="1:28" ht="21.75" customHeight="1" x14ac:dyDescent="0.2">
      <c r="A38" s="51" t="s">
        <v>48</v>
      </c>
      <c r="B38" s="51"/>
      <c r="C38" s="51"/>
      <c r="E38" s="48">
        <v>1125000</v>
      </c>
      <c r="F38" s="48"/>
      <c r="G38" s="30"/>
      <c r="H38" s="32">
        <v>27057390281</v>
      </c>
      <c r="I38" s="30"/>
      <c r="J38" s="32">
        <v>17793881775</v>
      </c>
      <c r="K38" s="30"/>
      <c r="L38" s="32">
        <v>4550000</v>
      </c>
      <c r="M38" s="30"/>
      <c r="N38" s="32">
        <v>71379869224</v>
      </c>
      <c r="O38" s="30"/>
      <c r="P38" s="32">
        <v>0</v>
      </c>
      <c r="Q38" s="30"/>
      <c r="R38" s="32">
        <v>0</v>
      </c>
      <c r="S38" s="30"/>
      <c r="T38" s="32">
        <v>5675000</v>
      </c>
      <c r="U38" s="30"/>
      <c r="V38" s="32">
        <v>17000</v>
      </c>
      <c r="W38" s="30"/>
      <c r="X38" s="32">
        <v>98437259505</v>
      </c>
      <c r="Y38" s="30"/>
      <c r="Z38" s="32">
        <v>95729248250</v>
      </c>
      <c r="AB38" s="10">
        <v>2.85</v>
      </c>
    </row>
    <row r="39" spans="1:28" ht="21.75" customHeight="1" x14ac:dyDescent="0.2">
      <c r="A39" s="51" t="s">
        <v>49</v>
      </c>
      <c r="B39" s="51"/>
      <c r="C39" s="51"/>
      <c r="E39" s="48">
        <v>1240000</v>
      </c>
      <c r="F39" s="48"/>
      <c r="G39" s="30"/>
      <c r="H39" s="32">
        <v>9916794222</v>
      </c>
      <c r="I39" s="30"/>
      <c r="J39" s="32">
        <v>13367226387.200001</v>
      </c>
      <c r="K39" s="30"/>
      <c r="L39" s="32">
        <v>0</v>
      </c>
      <c r="M39" s="30"/>
      <c r="N39" s="32">
        <v>0</v>
      </c>
      <c r="O39" s="30"/>
      <c r="P39" s="32">
        <v>0</v>
      </c>
      <c r="Q39" s="30"/>
      <c r="R39" s="32">
        <v>0</v>
      </c>
      <c r="S39" s="30"/>
      <c r="T39" s="32">
        <v>1240000</v>
      </c>
      <c r="U39" s="30"/>
      <c r="V39" s="32">
        <v>15030</v>
      </c>
      <c r="W39" s="30"/>
      <c r="X39" s="32">
        <v>9916794222</v>
      </c>
      <c r="Y39" s="30"/>
      <c r="Z39" s="32">
        <v>18493134444</v>
      </c>
      <c r="AB39" s="10">
        <v>0.55000000000000004</v>
      </c>
    </row>
    <row r="40" spans="1:28" ht="21.75" customHeight="1" x14ac:dyDescent="0.2">
      <c r="A40" s="51" t="s">
        <v>50</v>
      </c>
      <c r="B40" s="51"/>
      <c r="C40" s="51"/>
      <c r="E40" s="48">
        <v>1339365</v>
      </c>
      <c r="F40" s="48"/>
      <c r="G40" s="30"/>
      <c r="H40" s="32">
        <v>16284386967</v>
      </c>
      <c r="I40" s="30"/>
      <c r="J40" s="32">
        <v>67052627731.473198</v>
      </c>
      <c r="K40" s="30"/>
      <c r="L40" s="32">
        <v>0</v>
      </c>
      <c r="M40" s="30"/>
      <c r="N40" s="32">
        <v>0</v>
      </c>
      <c r="O40" s="30"/>
      <c r="P40" s="32">
        <v>0</v>
      </c>
      <c r="Q40" s="30"/>
      <c r="R40" s="32">
        <v>0</v>
      </c>
      <c r="S40" s="30"/>
      <c r="T40" s="32">
        <v>1339365</v>
      </c>
      <c r="U40" s="30"/>
      <c r="V40" s="32">
        <v>75680</v>
      </c>
      <c r="W40" s="30"/>
      <c r="X40" s="32">
        <v>16284386967</v>
      </c>
      <c r="Y40" s="30"/>
      <c r="Z40" s="32">
        <v>100579606103.064</v>
      </c>
      <c r="AB40" s="10">
        <v>3</v>
      </c>
    </row>
    <row r="41" spans="1:28" ht="21.75" customHeight="1" x14ac:dyDescent="0.2">
      <c r="A41" s="51" t="s">
        <v>51</v>
      </c>
      <c r="B41" s="51"/>
      <c r="C41" s="51"/>
      <c r="E41" s="48">
        <v>1725439</v>
      </c>
      <c r="F41" s="48"/>
      <c r="G41" s="30"/>
      <c r="H41" s="32">
        <v>15913919935</v>
      </c>
      <c r="I41" s="30"/>
      <c r="J41" s="32">
        <v>63792896544.3078</v>
      </c>
      <c r="K41" s="30"/>
      <c r="L41" s="32">
        <v>0</v>
      </c>
      <c r="M41" s="30"/>
      <c r="N41" s="32">
        <v>0</v>
      </c>
      <c r="O41" s="30"/>
      <c r="P41" s="32">
        <v>0</v>
      </c>
      <c r="Q41" s="30"/>
      <c r="R41" s="32">
        <v>0</v>
      </c>
      <c r="S41" s="30"/>
      <c r="T41" s="32">
        <v>1725439</v>
      </c>
      <c r="U41" s="30"/>
      <c r="V41" s="32">
        <v>62990</v>
      </c>
      <c r="W41" s="30"/>
      <c r="X41" s="32">
        <v>15913919935</v>
      </c>
      <c r="Y41" s="30"/>
      <c r="Z41" s="32">
        <v>107845264447.825</v>
      </c>
      <c r="AB41" s="10">
        <v>3.21</v>
      </c>
    </row>
    <row r="42" spans="1:28" ht="21.75" customHeight="1" x14ac:dyDescent="0.2">
      <c r="A42" s="51" t="s">
        <v>52</v>
      </c>
      <c r="B42" s="51"/>
      <c r="C42" s="51"/>
      <c r="E42" s="48">
        <v>1359309</v>
      </c>
      <c r="F42" s="48"/>
      <c r="G42" s="30"/>
      <c r="H42" s="32">
        <v>23695979397</v>
      </c>
      <c r="I42" s="30"/>
      <c r="J42" s="32">
        <v>34987911984.694199</v>
      </c>
      <c r="K42" s="30"/>
      <c r="L42" s="32">
        <v>0</v>
      </c>
      <c r="M42" s="30"/>
      <c r="N42" s="32">
        <v>0</v>
      </c>
      <c r="O42" s="30"/>
      <c r="P42" s="32">
        <v>0</v>
      </c>
      <c r="Q42" s="30"/>
      <c r="R42" s="32">
        <v>0</v>
      </c>
      <c r="S42" s="30"/>
      <c r="T42" s="32">
        <v>1359309</v>
      </c>
      <c r="U42" s="30"/>
      <c r="V42" s="32">
        <v>41110</v>
      </c>
      <c r="W42" s="30"/>
      <c r="X42" s="32">
        <v>23695979397</v>
      </c>
      <c r="Y42" s="30"/>
      <c r="Z42" s="32">
        <v>55449231368.187302</v>
      </c>
      <c r="AB42" s="10">
        <v>1.65</v>
      </c>
    </row>
    <row r="43" spans="1:28" ht="21.75" customHeight="1" x14ac:dyDescent="0.2">
      <c r="A43" s="51" t="s">
        <v>53</v>
      </c>
      <c r="B43" s="51"/>
      <c r="C43" s="51"/>
      <c r="E43" s="48">
        <v>2400000</v>
      </c>
      <c r="F43" s="48"/>
      <c r="G43" s="30"/>
      <c r="H43" s="32">
        <v>29538248430</v>
      </c>
      <c r="I43" s="30"/>
      <c r="J43" s="32">
        <v>20004163200</v>
      </c>
      <c r="K43" s="30"/>
      <c r="L43" s="32">
        <v>0</v>
      </c>
      <c r="M43" s="30"/>
      <c r="N43" s="32">
        <v>0</v>
      </c>
      <c r="O43" s="30"/>
      <c r="P43" s="32">
        <v>0</v>
      </c>
      <c r="Q43" s="30"/>
      <c r="R43" s="32">
        <v>0</v>
      </c>
      <c r="S43" s="30"/>
      <c r="T43" s="32">
        <v>2400000</v>
      </c>
      <c r="U43" s="30"/>
      <c r="V43" s="32">
        <v>12560</v>
      </c>
      <c r="W43" s="30"/>
      <c r="X43" s="32">
        <v>29538248430</v>
      </c>
      <c r="Y43" s="30"/>
      <c r="Z43" s="32">
        <v>29910986880</v>
      </c>
      <c r="AB43" s="10">
        <v>0.89</v>
      </c>
    </row>
    <row r="44" spans="1:28" ht="21.75" customHeight="1" x14ac:dyDescent="0.2">
      <c r="A44" s="51" t="s">
        <v>54</v>
      </c>
      <c r="B44" s="51"/>
      <c r="C44" s="51"/>
      <c r="E44" s="48">
        <v>7773332</v>
      </c>
      <c r="F44" s="48"/>
      <c r="G44" s="30"/>
      <c r="H44" s="32">
        <v>21967663952</v>
      </c>
      <c r="I44" s="30"/>
      <c r="J44" s="32">
        <v>70499051472.869598</v>
      </c>
      <c r="K44" s="30"/>
      <c r="L44" s="32">
        <v>0</v>
      </c>
      <c r="M44" s="30"/>
      <c r="N44" s="32">
        <v>0</v>
      </c>
      <c r="O44" s="30"/>
      <c r="P44" s="32">
        <v>0</v>
      </c>
      <c r="Q44" s="30"/>
      <c r="R44" s="32">
        <v>0</v>
      </c>
      <c r="S44" s="30"/>
      <c r="T44" s="32">
        <v>7773332</v>
      </c>
      <c r="U44" s="30"/>
      <c r="V44" s="32">
        <v>16350</v>
      </c>
      <c r="W44" s="30"/>
      <c r="X44" s="32">
        <v>21967663952</v>
      </c>
      <c r="Y44" s="30"/>
      <c r="Z44" s="32">
        <v>126111541748.51401</v>
      </c>
      <c r="AB44" s="10">
        <v>3.76</v>
      </c>
    </row>
    <row r="45" spans="1:28" ht="21.75" customHeight="1" x14ac:dyDescent="0.2">
      <c r="A45" s="51" t="s">
        <v>55</v>
      </c>
      <c r="B45" s="51"/>
      <c r="C45" s="51"/>
      <c r="E45" s="48">
        <v>3787585</v>
      </c>
      <c r="F45" s="48"/>
      <c r="G45" s="30"/>
      <c r="H45" s="32">
        <v>12054148775</v>
      </c>
      <c r="I45" s="30"/>
      <c r="J45" s="32">
        <v>6013291148.7200003</v>
      </c>
      <c r="K45" s="30"/>
      <c r="L45" s="32">
        <v>0</v>
      </c>
      <c r="M45" s="30"/>
      <c r="N45" s="32">
        <v>0</v>
      </c>
      <c r="O45" s="30"/>
      <c r="P45" s="32">
        <v>0</v>
      </c>
      <c r="Q45" s="30"/>
      <c r="R45" s="32">
        <v>0</v>
      </c>
      <c r="S45" s="30"/>
      <c r="T45" s="32">
        <v>3787585</v>
      </c>
      <c r="U45" s="30"/>
      <c r="V45" s="32">
        <v>1600</v>
      </c>
      <c r="W45" s="30"/>
      <c r="X45" s="32">
        <v>12054148775</v>
      </c>
      <c r="Y45" s="30"/>
      <c r="Z45" s="32">
        <v>6013291148.7200003</v>
      </c>
      <c r="AB45" s="10">
        <v>0.18</v>
      </c>
    </row>
    <row r="46" spans="1:28" ht="21.75" customHeight="1" x14ac:dyDescent="0.2">
      <c r="A46" s="51" t="s">
        <v>56</v>
      </c>
      <c r="B46" s="51"/>
      <c r="C46" s="51"/>
      <c r="E46" s="48">
        <v>37047587</v>
      </c>
      <c r="F46" s="48"/>
      <c r="G46" s="30"/>
      <c r="H46" s="32">
        <v>106869848964</v>
      </c>
      <c r="I46" s="30"/>
      <c r="J46" s="32">
        <v>62199965886.0131</v>
      </c>
      <c r="K46" s="30"/>
      <c r="L46" s="32">
        <v>0</v>
      </c>
      <c r="M46" s="30"/>
      <c r="N46" s="32">
        <v>0</v>
      </c>
      <c r="O46" s="30"/>
      <c r="P46" s="32">
        <v>0</v>
      </c>
      <c r="Q46" s="30"/>
      <c r="R46" s="32">
        <v>0</v>
      </c>
      <c r="S46" s="30"/>
      <c r="T46" s="32">
        <v>37047587</v>
      </c>
      <c r="U46" s="30"/>
      <c r="V46" s="32">
        <v>2106</v>
      </c>
      <c r="W46" s="30"/>
      <c r="X46" s="32">
        <v>106869848964</v>
      </c>
      <c r="Y46" s="30"/>
      <c r="Z46" s="32">
        <v>77419106475.143906</v>
      </c>
      <c r="AB46" s="10">
        <v>2.31</v>
      </c>
    </row>
    <row r="47" spans="1:28" ht="21.75" customHeight="1" x14ac:dyDescent="0.2">
      <c r="A47" s="51" t="s">
        <v>57</v>
      </c>
      <c r="B47" s="51"/>
      <c r="C47" s="51"/>
      <c r="E47" s="48">
        <v>2980000</v>
      </c>
      <c r="F47" s="48"/>
      <c r="G47" s="30"/>
      <c r="H47" s="32">
        <v>13170382460</v>
      </c>
      <c r="I47" s="30"/>
      <c r="J47" s="32">
        <v>10736738462.6</v>
      </c>
      <c r="K47" s="30"/>
      <c r="L47" s="32">
        <v>0</v>
      </c>
      <c r="M47" s="30"/>
      <c r="N47" s="32">
        <v>0</v>
      </c>
      <c r="O47" s="30"/>
      <c r="P47" s="32">
        <v>0</v>
      </c>
      <c r="Q47" s="30"/>
      <c r="R47" s="32">
        <v>0</v>
      </c>
      <c r="S47" s="30"/>
      <c r="T47" s="32">
        <v>2980000</v>
      </c>
      <c r="U47" s="30"/>
      <c r="V47" s="32">
        <v>3681</v>
      </c>
      <c r="W47" s="30"/>
      <c r="X47" s="32">
        <v>13170382460</v>
      </c>
      <c r="Y47" s="30"/>
      <c r="Z47" s="32">
        <v>10884586692.6</v>
      </c>
      <c r="AB47" s="10">
        <v>0.32</v>
      </c>
    </row>
    <row r="48" spans="1:28" ht="21.75" customHeight="1" x14ac:dyDescent="0.2">
      <c r="A48" s="51" t="s">
        <v>58</v>
      </c>
      <c r="B48" s="51"/>
      <c r="C48" s="51"/>
      <c r="E48" s="48">
        <v>750000</v>
      </c>
      <c r="F48" s="48"/>
      <c r="G48" s="30"/>
      <c r="H48" s="32">
        <v>6271538220</v>
      </c>
      <c r="I48" s="30"/>
      <c r="J48" s="32">
        <v>6854105025</v>
      </c>
      <c r="K48" s="30"/>
      <c r="L48" s="32">
        <v>0</v>
      </c>
      <c r="M48" s="30"/>
      <c r="N48" s="32">
        <v>0</v>
      </c>
      <c r="O48" s="30"/>
      <c r="P48" s="32">
        <v>0</v>
      </c>
      <c r="Q48" s="30"/>
      <c r="R48" s="32">
        <v>0</v>
      </c>
      <c r="S48" s="30"/>
      <c r="T48" s="32">
        <v>750000</v>
      </c>
      <c r="U48" s="30"/>
      <c r="V48" s="32">
        <v>9900</v>
      </c>
      <c r="W48" s="30"/>
      <c r="X48" s="32">
        <v>6271538220</v>
      </c>
      <c r="Y48" s="30"/>
      <c r="Z48" s="32">
        <v>7367604750</v>
      </c>
      <c r="AB48" s="10">
        <v>0.22</v>
      </c>
    </row>
    <row r="49" spans="1:28" ht="21.75" customHeight="1" x14ac:dyDescent="0.2">
      <c r="A49" s="51" t="s">
        <v>59</v>
      </c>
      <c r="B49" s="51"/>
      <c r="C49" s="51"/>
      <c r="E49" s="48">
        <v>20492394</v>
      </c>
      <c r="F49" s="48"/>
      <c r="G49" s="30"/>
      <c r="H49" s="32">
        <v>26377924750</v>
      </c>
      <c r="I49" s="30"/>
      <c r="J49" s="32">
        <v>51099311327.276901</v>
      </c>
      <c r="K49" s="30"/>
      <c r="L49" s="32">
        <v>0</v>
      </c>
      <c r="M49" s="30"/>
      <c r="N49" s="32">
        <v>0</v>
      </c>
      <c r="O49" s="30"/>
      <c r="P49" s="32">
        <v>0</v>
      </c>
      <c r="Q49" s="30"/>
      <c r="R49" s="32">
        <v>0</v>
      </c>
      <c r="S49" s="30"/>
      <c r="T49" s="32">
        <v>20492394</v>
      </c>
      <c r="U49" s="30"/>
      <c r="V49" s="32">
        <v>3226</v>
      </c>
      <c r="W49" s="30"/>
      <c r="X49" s="32">
        <v>26377924750</v>
      </c>
      <c r="Y49" s="30"/>
      <c r="Z49" s="32">
        <v>65597444624.669899</v>
      </c>
      <c r="AB49" s="10">
        <v>1.96</v>
      </c>
    </row>
    <row r="50" spans="1:28" ht="21.75" customHeight="1" x14ac:dyDescent="0.2">
      <c r="A50" s="51" t="s">
        <v>60</v>
      </c>
      <c r="B50" s="51"/>
      <c r="C50" s="51"/>
      <c r="E50" s="48">
        <v>9808539</v>
      </c>
      <c r="F50" s="48"/>
      <c r="G50" s="30"/>
      <c r="H50" s="32">
        <v>24787586002</v>
      </c>
      <c r="I50" s="30"/>
      <c r="J50" s="32">
        <v>16827871139.8134</v>
      </c>
      <c r="K50" s="30"/>
      <c r="L50" s="32">
        <v>0</v>
      </c>
      <c r="M50" s="30"/>
      <c r="N50" s="32">
        <v>0</v>
      </c>
      <c r="O50" s="30"/>
      <c r="P50" s="32">
        <v>-9808539</v>
      </c>
      <c r="Q50" s="30"/>
      <c r="R50" s="32">
        <v>20088877832</v>
      </c>
      <c r="S50" s="30"/>
      <c r="T50" s="32">
        <v>0</v>
      </c>
      <c r="U50" s="30"/>
      <c r="V50" s="32">
        <v>0</v>
      </c>
      <c r="W50" s="30"/>
      <c r="X50" s="32">
        <v>0</v>
      </c>
      <c r="Y50" s="30"/>
      <c r="Z50" s="32">
        <v>0</v>
      </c>
      <c r="AB50" s="10">
        <v>0</v>
      </c>
    </row>
    <row r="51" spans="1:28" ht="21.75" customHeight="1" x14ac:dyDescent="0.2">
      <c r="A51" s="51" t="s">
        <v>61</v>
      </c>
      <c r="B51" s="51"/>
      <c r="C51" s="51"/>
      <c r="E51" s="48">
        <v>28097125</v>
      </c>
      <c r="F51" s="48"/>
      <c r="G51" s="30"/>
      <c r="H51" s="32">
        <v>42466787753</v>
      </c>
      <c r="I51" s="30"/>
      <c r="J51" s="32">
        <v>396731464003.96301</v>
      </c>
      <c r="K51" s="30"/>
      <c r="L51" s="32">
        <v>0</v>
      </c>
      <c r="M51" s="30"/>
      <c r="N51" s="32">
        <v>0</v>
      </c>
      <c r="O51" s="30"/>
      <c r="P51" s="32">
        <v>-4900000</v>
      </c>
      <c r="Q51" s="30"/>
      <c r="R51" s="32">
        <v>90254318186</v>
      </c>
      <c r="S51" s="30"/>
      <c r="T51" s="32">
        <v>23197125</v>
      </c>
      <c r="U51" s="30"/>
      <c r="V51" s="32">
        <v>22070</v>
      </c>
      <c r="W51" s="30"/>
      <c r="X51" s="32">
        <v>35060789474</v>
      </c>
      <c r="Y51" s="30"/>
      <c r="Z51" s="32">
        <v>508003093708.16199</v>
      </c>
      <c r="AB51" s="10">
        <v>15.14</v>
      </c>
    </row>
    <row r="52" spans="1:28" ht="21.75" customHeight="1" x14ac:dyDescent="0.2">
      <c r="A52" s="51" t="s">
        <v>62</v>
      </c>
      <c r="B52" s="51"/>
      <c r="C52" s="51"/>
      <c r="E52" s="48">
        <v>258000</v>
      </c>
      <c r="F52" s="48"/>
      <c r="G52" s="30"/>
      <c r="H52" s="32">
        <v>4268255510</v>
      </c>
      <c r="I52" s="30"/>
      <c r="J52" s="32">
        <v>4003928522.4000001</v>
      </c>
      <c r="K52" s="30"/>
      <c r="L52" s="32">
        <v>0</v>
      </c>
      <c r="M52" s="30"/>
      <c r="N52" s="32">
        <v>0</v>
      </c>
      <c r="O52" s="30"/>
      <c r="P52" s="32">
        <v>-258000</v>
      </c>
      <c r="Q52" s="30"/>
      <c r="R52" s="32">
        <v>4390497096</v>
      </c>
      <c r="S52" s="30"/>
      <c r="T52" s="32">
        <v>0</v>
      </c>
      <c r="U52" s="30"/>
      <c r="V52" s="32">
        <v>0</v>
      </c>
      <c r="W52" s="30"/>
      <c r="X52" s="32">
        <v>0</v>
      </c>
      <c r="Y52" s="30"/>
      <c r="Z52" s="32">
        <v>0</v>
      </c>
      <c r="AB52" s="10">
        <v>0</v>
      </c>
    </row>
    <row r="53" spans="1:28" ht="21.75" customHeight="1" x14ac:dyDescent="0.2">
      <c r="A53" s="51" t="s">
        <v>63</v>
      </c>
      <c r="B53" s="51"/>
      <c r="C53" s="51"/>
      <c r="E53" s="48">
        <v>405000</v>
      </c>
      <c r="F53" s="48"/>
      <c r="G53" s="30"/>
      <c r="H53" s="32">
        <v>3776458621</v>
      </c>
      <c r="I53" s="30"/>
      <c r="J53" s="32">
        <v>5070385588.9499998</v>
      </c>
      <c r="K53" s="30"/>
      <c r="L53" s="32">
        <v>0</v>
      </c>
      <c r="M53" s="30"/>
      <c r="N53" s="32">
        <v>0</v>
      </c>
      <c r="O53" s="30"/>
      <c r="P53" s="32">
        <v>0</v>
      </c>
      <c r="Q53" s="30"/>
      <c r="R53" s="32">
        <v>0</v>
      </c>
      <c r="S53" s="30"/>
      <c r="T53" s="32">
        <v>405000</v>
      </c>
      <c r="U53" s="30"/>
      <c r="V53" s="32">
        <v>15990</v>
      </c>
      <c r="W53" s="30"/>
      <c r="X53" s="32">
        <v>3776458621</v>
      </c>
      <c r="Y53" s="30"/>
      <c r="Z53" s="32">
        <v>6425890906.5</v>
      </c>
      <c r="AB53" s="10">
        <v>0.19</v>
      </c>
    </row>
    <row r="54" spans="1:28" ht="21.75" customHeight="1" x14ac:dyDescent="0.2">
      <c r="A54" s="51" t="s">
        <v>64</v>
      </c>
      <c r="B54" s="51"/>
      <c r="C54" s="51"/>
      <c r="E54" s="48">
        <v>0</v>
      </c>
      <c r="F54" s="48"/>
      <c r="G54" s="30"/>
      <c r="H54" s="32">
        <v>0</v>
      </c>
      <c r="I54" s="30"/>
      <c r="J54" s="32">
        <v>0</v>
      </c>
      <c r="K54" s="30"/>
      <c r="L54" s="32">
        <v>1693</v>
      </c>
      <c r="M54" s="30"/>
      <c r="N54" s="32">
        <v>36986341832</v>
      </c>
      <c r="O54" s="30"/>
      <c r="P54" s="32">
        <v>0</v>
      </c>
      <c r="Q54" s="30"/>
      <c r="R54" s="32">
        <v>0</v>
      </c>
      <c r="S54" s="30"/>
      <c r="T54" s="32">
        <v>1693</v>
      </c>
      <c r="U54" s="30"/>
      <c r="V54" s="32">
        <v>20989980</v>
      </c>
      <c r="W54" s="30"/>
      <c r="X54" s="32">
        <v>36986341832</v>
      </c>
      <c r="Y54" s="30"/>
      <c r="Z54" s="32">
        <v>35450749653.264</v>
      </c>
      <c r="AB54" s="10">
        <v>1.06</v>
      </c>
    </row>
    <row r="55" spans="1:28" ht="21.75" customHeight="1" x14ac:dyDescent="0.2">
      <c r="A55" s="51" t="s">
        <v>65</v>
      </c>
      <c r="B55" s="51"/>
      <c r="C55" s="51"/>
      <c r="E55" s="48">
        <v>0</v>
      </c>
      <c r="F55" s="48"/>
      <c r="G55" s="30"/>
      <c r="H55" s="32">
        <v>0</v>
      </c>
      <c r="I55" s="30"/>
      <c r="J55" s="32">
        <v>0</v>
      </c>
      <c r="K55" s="30"/>
      <c r="L55" s="32">
        <v>400000</v>
      </c>
      <c r="M55" s="30"/>
      <c r="N55" s="32">
        <v>243847879</v>
      </c>
      <c r="O55" s="30"/>
      <c r="P55" s="32">
        <v>0</v>
      </c>
      <c r="Q55" s="30"/>
      <c r="R55" s="32">
        <v>0</v>
      </c>
      <c r="S55" s="30"/>
      <c r="T55" s="32">
        <v>400000</v>
      </c>
      <c r="U55" s="30"/>
      <c r="V55" s="32">
        <v>642</v>
      </c>
      <c r="W55" s="30"/>
      <c r="X55" s="32">
        <v>243847879</v>
      </c>
      <c r="Y55" s="30"/>
      <c r="Z55" s="32">
        <v>254814936</v>
      </c>
      <c r="AB55" s="10">
        <v>0.01</v>
      </c>
    </row>
    <row r="56" spans="1:28" ht="21.75" customHeight="1" x14ac:dyDescent="0.2">
      <c r="A56" s="51" t="s">
        <v>66</v>
      </c>
      <c r="B56" s="51"/>
      <c r="C56" s="51"/>
      <c r="E56" s="48">
        <v>0</v>
      </c>
      <c r="F56" s="48"/>
      <c r="G56" s="30"/>
      <c r="H56" s="32">
        <v>0</v>
      </c>
      <c r="I56" s="30"/>
      <c r="J56" s="32">
        <v>0</v>
      </c>
      <c r="K56" s="30"/>
      <c r="L56" s="32">
        <v>413266</v>
      </c>
      <c r="M56" s="30"/>
      <c r="N56" s="32">
        <v>7187367566</v>
      </c>
      <c r="O56" s="30"/>
      <c r="P56" s="32">
        <v>0</v>
      </c>
      <c r="Q56" s="30"/>
      <c r="R56" s="32">
        <v>0</v>
      </c>
      <c r="S56" s="30"/>
      <c r="T56" s="32">
        <v>413266</v>
      </c>
      <c r="U56" s="30"/>
      <c r="V56" s="32">
        <v>23500</v>
      </c>
      <c r="W56" s="30"/>
      <c r="X56" s="32">
        <v>7187367566</v>
      </c>
      <c r="Y56" s="30"/>
      <c r="Z56" s="32">
        <v>9636679164.7700005</v>
      </c>
      <c r="AB56" s="10">
        <v>0.28999999999999998</v>
      </c>
    </row>
    <row r="57" spans="1:28" ht="21.75" customHeight="1" x14ac:dyDescent="0.2">
      <c r="A57" s="51" t="s">
        <v>67</v>
      </c>
      <c r="B57" s="51"/>
      <c r="C57" s="51"/>
      <c r="E57" s="48">
        <v>0</v>
      </c>
      <c r="F57" s="48"/>
      <c r="G57" s="30"/>
      <c r="H57" s="32">
        <v>0</v>
      </c>
      <c r="I57" s="30"/>
      <c r="J57" s="32">
        <v>0</v>
      </c>
      <c r="K57" s="30"/>
      <c r="L57" s="32">
        <v>765547</v>
      </c>
      <c r="M57" s="30"/>
      <c r="N57" s="32">
        <v>28408150072</v>
      </c>
      <c r="O57" s="30"/>
      <c r="P57" s="32">
        <v>0</v>
      </c>
      <c r="Q57" s="30"/>
      <c r="R57" s="32">
        <v>0</v>
      </c>
      <c r="S57" s="30"/>
      <c r="T57" s="32">
        <v>765547</v>
      </c>
      <c r="U57" s="30"/>
      <c r="V57" s="32">
        <v>46500</v>
      </c>
      <c r="W57" s="30"/>
      <c r="X57" s="32">
        <v>28408150072</v>
      </c>
      <c r="Y57" s="30"/>
      <c r="Z57" s="32">
        <v>35322763458.584999</v>
      </c>
      <c r="AB57" s="10">
        <v>1.05</v>
      </c>
    </row>
    <row r="58" spans="1:28" ht="21.75" customHeight="1" x14ac:dyDescent="0.2">
      <c r="A58" s="51" t="s">
        <v>68</v>
      </c>
      <c r="B58" s="51"/>
      <c r="C58" s="51"/>
      <c r="E58" s="48">
        <v>0</v>
      </c>
      <c r="F58" s="48"/>
      <c r="G58" s="30"/>
      <c r="H58" s="32">
        <v>0</v>
      </c>
      <c r="I58" s="30"/>
      <c r="J58" s="32">
        <v>0</v>
      </c>
      <c r="K58" s="30"/>
      <c r="L58" s="32">
        <v>75000</v>
      </c>
      <c r="M58" s="30"/>
      <c r="N58" s="32">
        <v>12994266232</v>
      </c>
      <c r="O58" s="30"/>
      <c r="P58" s="32">
        <v>0</v>
      </c>
      <c r="Q58" s="30"/>
      <c r="R58" s="32">
        <v>0</v>
      </c>
      <c r="S58" s="30"/>
      <c r="T58" s="32">
        <v>75000</v>
      </c>
      <c r="U58" s="30"/>
      <c r="V58" s="32">
        <v>211450</v>
      </c>
      <c r="W58" s="30"/>
      <c r="X58" s="32">
        <v>12994266232</v>
      </c>
      <c r="Y58" s="30"/>
      <c r="Z58" s="32">
        <v>15736161862.5</v>
      </c>
      <c r="AB58" s="10">
        <v>0.47</v>
      </c>
    </row>
    <row r="59" spans="1:28" ht="21.75" customHeight="1" x14ac:dyDescent="0.2">
      <c r="A59" s="51" t="s">
        <v>69</v>
      </c>
      <c r="B59" s="51"/>
      <c r="C59" s="51"/>
      <c r="E59" s="48">
        <v>0</v>
      </c>
      <c r="F59" s="48"/>
      <c r="G59" s="30"/>
      <c r="H59" s="32">
        <v>0</v>
      </c>
      <c r="I59" s="30"/>
      <c r="J59" s="32">
        <v>0</v>
      </c>
      <c r="K59" s="30"/>
      <c r="L59" s="32">
        <v>562000</v>
      </c>
      <c r="M59" s="30"/>
      <c r="N59" s="32">
        <v>49880769262</v>
      </c>
      <c r="O59" s="30"/>
      <c r="P59" s="32">
        <v>0</v>
      </c>
      <c r="Q59" s="30"/>
      <c r="R59" s="32">
        <v>0</v>
      </c>
      <c r="S59" s="30"/>
      <c r="T59" s="32">
        <v>562000</v>
      </c>
      <c r="U59" s="30"/>
      <c r="V59" s="32">
        <v>68850</v>
      </c>
      <c r="W59" s="30"/>
      <c r="X59" s="32">
        <v>49880769262</v>
      </c>
      <c r="Y59" s="30"/>
      <c r="Z59" s="32">
        <v>38394597699</v>
      </c>
      <c r="AB59" s="10">
        <v>1.1399999999999999</v>
      </c>
    </row>
    <row r="60" spans="1:28" ht="21.75" customHeight="1" x14ac:dyDescent="0.2">
      <c r="A60" s="51" t="s">
        <v>70</v>
      </c>
      <c r="B60" s="51"/>
      <c r="C60" s="51"/>
      <c r="E60" s="48">
        <v>0</v>
      </c>
      <c r="F60" s="48"/>
      <c r="G60" s="30"/>
      <c r="H60" s="32">
        <v>0</v>
      </c>
      <c r="I60" s="30"/>
      <c r="J60" s="32">
        <v>0</v>
      </c>
      <c r="K60" s="30"/>
      <c r="L60" s="32">
        <v>750000</v>
      </c>
      <c r="M60" s="30"/>
      <c r="N60" s="32">
        <v>20393778956</v>
      </c>
      <c r="O60" s="30"/>
      <c r="P60" s="32">
        <v>0</v>
      </c>
      <c r="Q60" s="30"/>
      <c r="R60" s="32">
        <v>0</v>
      </c>
      <c r="S60" s="30"/>
      <c r="T60" s="32">
        <v>750000</v>
      </c>
      <c r="U60" s="30"/>
      <c r="V60" s="32">
        <v>32550</v>
      </c>
      <c r="W60" s="30"/>
      <c r="X60" s="32">
        <v>20393778956</v>
      </c>
      <c r="Y60" s="30"/>
      <c r="Z60" s="32">
        <v>24223791375</v>
      </c>
      <c r="AB60" s="10">
        <v>0.72</v>
      </c>
    </row>
    <row r="61" spans="1:28" ht="21.75" customHeight="1" x14ac:dyDescent="0.2">
      <c r="A61" s="51" t="s">
        <v>71</v>
      </c>
      <c r="B61" s="51"/>
      <c r="C61" s="51"/>
      <c r="E61" s="48">
        <v>0</v>
      </c>
      <c r="F61" s="48"/>
      <c r="G61" s="30"/>
      <c r="H61" s="32">
        <v>0</v>
      </c>
      <c r="I61" s="30"/>
      <c r="J61" s="32">
        <v>0</v>
      </c>
      <c r="K61" s="30"/>
      <c r="L61" s="32">
        <v>2400000</v>
      </c>
      <c r="M61" s="30"/>
      <c r="N61" s="32">
        <v>5286741174</v>
      </c>
      <c r="O61" s="30"/>
      <c r="P61" s="32">
        <v>0</v>
      </c>
      <c r="Q61" s="30"/>
      <c r="R61" s="32">
        <v>0</v>
      </c>
      <c r="S61" s="30"/>
      <c r="T61" s="32">
        <v>2400000</v>
      </c>
      <c r="U61" s="30"/>
      <c r="V61" s="32">
        <v>2755</v>
      </c>
      <c r="W61" s="30"/>
      <c r="X61" s="32">
        <v>5286741174</v>
      </c>
      <c r="Y61" s="30"/>
      <c r="Z61" s="32">
        <v>6560889240</v>
      </c>
      <c r="AB61" s="10">
        <v>0.2</v>
      </c>
    </row>
    <row r="62" spans="1:28" ht="21.75" customHeight="1" x14ac:dyDescent="0.2">
      <c r="A62" s="51" t="s">
        <v>72</v>
      </c>
      <c r="B62" s="51"/>
      <c r="C62" s="51"/>
      <c r="E62" s="48">
        <v>0</v>
      </c>
      <c r="F62" s="48"/>
      <c r="G62" s="30"/>
      <c r="H62" s="32">
        <v>0</v>
      </c>
      <c r="I62" s="30"/>
      <c r="J62" s="32">
        <v>0</v>
      </c>
      <c r="K62" s="30"/>
      <c r="L62" s="32">
        <v>418969</v>
      </c>
      <c r="M62" s="30"/>
      <c r="N62" s="32">
        <v>24927223069</v>
      </c>
      <c r="O62" s="30"/>
      <c r="P62" s="32">
        <v>0</v>
      </c>
      <c r="Q62" s="30"/>
      <c r="R62" s="32">
        <v>0</v>
      </c>
      <c r="S62" s="30"/>
      <c r="T62" s="32">
        <v>418969</v>
      </c>
      <c r="U62" s="30"/>
      <c r="V62" s="32">
        <v>67730</v>
      </c>
      <c r="W62" s="30"/>
      <c r="X62" s="32">
        <v>24927223069</v>
      </c>
      <c r="Y62" s="30"/>
      <c r="Z62" s="32">
        <v>28157417935.039902</v>
      </c>
      <c r="AB62" s="10">
        <v>0.84</v>
      </c>
    </row>
    <row r="63" spans="1:28" ht="21.75" customHeight="1" x14ac:dyDescent="0.2">
      <c r="A63" s="51" t="s">
        <v>73</v>
      </c>
      <c r="B63" s="51"/>
      <c r="C63" s="51"/>
      <c r="E63" s="48">
        <v>0</v>
      </c>
      <c r="F63" s="48"/>
      <c r="G63" s="30"/>
      <c r="H63" s="32">
        <v>0</v>
      </c>
      <c r="I63" s="30"/>
      <c r="J63" s="32">
        <v>0</v>
      </c>
      <c r="K63" s="30"/>
      <c r="L63" s="32">
        <v>6600000</v>
      </c>
      <c r="M63" s="30"/>
      <c r="N63" s="32">
        <v>95908908293</v>
      </c>
      <c r="O63" s="30"/>
      <c r="P63" s="32">
        <v>0</v>
      </c>
      <c r="Q63" s="30"/>
      <c r="R63" s="32">
        <v>0</v>
      </c>
      <c r="S63" s="30"/>
      <c r="T63" s="32">
        <v>6600000</v>
      </c>
      <c r="U63" s="30"/>
      <c r="V63" s="32">
        <v>15440</v>
      </c>
      <c r="W63" s="30"/>
      <c r="X63" s="32">
        <v>95908908293</v>
      </c>
      <c r="Y63" s="30"/>
      <c r="Z63" s="32">
        <v>101116282080</v>
      </c>
      <c r="AB63" s="10">
        <v>3.01</v>
      </c>
    </row>
    <row r="64" spans="1:28" ht="21.75" customHeight="1" x14ac:dyDescent="0.2">
      <c r="A64" s="51" t="s">
        <v>74</v>
      </c>
      <c r="B64" s="51"/>
      <c r="C64" s="51"/>
      <c r="E64" s="48">
        <v>0</v>
      </c>
      <c r="F64" s="48"/>
      <c r="G64" s="30"/>
      <c r="H64" s="32">
        <v>0</v>
      </c>
      <c r="I64" s="30"/>
      <c r="J64" s="32">
        <v>0</v>
      </c>
      <c r="K64" s="30"/>
      <c r="L64" s="32">
        <v>2050000</v>
      </c>
      <c r="M64" s="30"/>
      <c r="N64" s="32">
        <v>21139933988</v>
      </c>
      <c r="O64" s="30"/>
      <c r="P64" s="32">
        <v>0</v>
      </c>
      <c r="Q64" s="30"/>
      <c r="R64" s="32">
        <v>0</v>
      </c>
      <c r="S64" s="30"/>
      <c r="T64" s="32">
        <v>2050000</v>
      </c>
      <c r="U64" s="30"/>
      <c r="V64" s="32">
        <v>15320</v>
      </c>
      <c r="W64" s="30"/>
      <c r="X64" s="32">
        <v>21139933988</v>
      </c>
      <c r="Y64" s="30"/>
      <c r="Z64" s="32">
        <v>31163231620</v>
      </c>
      <c r="AB64" s="10">
        <v>0.93</v>
      </c>
    </row>
    <row r="65" spans="1:28" ht="21.75" customHeight="1" x14ac:dyDescent="0.2">
      <c r="A65" s="51" t="s">
        <v>75</v>
      </c>
      <c r="B65" s="51"/>
      <c r="C65" s="51"/>
      <c r="E65" s="48">
        <v>0</v>
      </c>
      <c r="F65" s="48"/>
      <c r="G65" s="30"/>
      <c r="H65" s="32">
        <v>0</v>
      </c>
      <c r="I65" s="30"/>
      <c r="J65" s="32">
        <v>0</v>
      </c>
      <c r="K65" s="30"/>
      <c r="L65" s="32">
        <v>800000</v>
      </c>
      <c r="M65" s="30"/>
      <c r="N65" s="32">
        <v>5771218833</v>
      </c>
      <c r="O65" s="30"/>
      <c r="P65" s="32">
        <v>0</v>
      </c>
      <c r="Q65" s="30"/>
      <c r="R65" s="32">
        <v>0</v>
      </c>
      <c r="S65" s="30"/>
      <c r="T65" s="32">
        <v>800000</v>
      </c>
      <c r="U65" s="30"/>
      <c r="V65" s="32">
        <v>7700</v>
      </c>
      <c r="W65" s="30"/>
      <c r="X65" s="32">
        <v>5771218833</v>
      </c>
      <c r="Y65" s="30"/>
      <c r="Z65" s="32">
        <v>6112383200</v>
      </c>
      <c r="AB65" s="10">
        <v>0.18</v>
      </c>
    </row>
    <row r="66" spans="1:28" ht="21.75" customHeight="1" x14ac:dyDescent="0.2">
      <c r="A66" s="51" t="s">
        <v>76</v>
      </c>
      <c r="B66" s="51"/>
      <c r="C66" s="51"/>
      <c r="E66" s="48">
        <v>0</v>
      </c>
      <c r="F66" s="48"/>
      <c r="G66" s="30"/>
      <c r="H66" s="32">
        <v>0</v>
      </c>
      <c r="I66" s="30"/>
      <c r="J66" s="32">
        <v>0</v>
      </c>
      <c r="K66" s="30"/>
      <c r="L66" s="32">
        <v>400000</v>
      </c>
      <c r="M66" s="30"/>
      <c r="N66" s="32">
        <v>3134327648</v>
      </c>
      <c r="O66" s="30"/>
      <c r="P66" s="32">
        <v>0</v>
      </c>
      <c r="Q66" s="30"/>
      <c r="R66" s="32">
        <v>0</v>
      </c>
      <c r="S66" s="30"/>
      <c r="T66" s="32">
        <v>400000</v>
      </c>
      <c r="U66" s="30"/>
      <c r="V66" s="32">
        <v>11190</v>
      </c>
      <c r="W66" s="30"/>
      <c r="X66" s="32">
        <v>3134327648</v>
      </c>
      <c r="Y66" s="30"/>
      <c r="Z66" s="32">
        <v>4441400520</v>
      </c>
      <c r="AB66" s="10">
        <v>0.13</v>
      </c>
    </row>
    <row r="67" spans="1:28" ht="21.75" customHeight="1" x14ac:dyDescent="0.2">
      <c r="A67" s="47" t="s">
        <v>77</v>
      </c>
      <c r="B67" s="47"/>
      <c r="C67" s="47"/>
      <c r="D67" s="12"/>
      <c r="E67" s="48">
        <v>0</v>
      </c>
      <c r="F67" s="49"/>
      <c r="G67" s="30"/>
      <c r="H67" s="33">
        <v>0</v>
      </c>
      <c r="I67" s="30"/>
      <c r="J67" s="33">
        <v>0</v>
      </c>
      <c r="K67" s="30"/>
      <c r="L67" s="34">
        <v>200000</v>
      </c>
      <c r="M67" s="30"/>
      <c r="N67" s="33">
        <v>1878992330</v>
      </c>
      <c r="O67" s="30"/>
      <c r="P67" s="34">
        <v>0</v>
      </c>
      <c r="Q67" s="30"/>
      <c r="R67" s="33">
        <v>0</v>
      </c>
      <c r="S67" s="30"/>
      <c r="T67" s="34">
        <v>200000</v>
      </c>
      <c r="U67" s="30"/>
      <c r="V67" s="34">
        <v>14030</v>
      </c>
      <c r="W67" s="30"/>
      <c r="X67" s="33">
        <v>1878992330</v>
      </c>
      <c r="Y67" s="30"/>
      <c r="Z67" s="33">
        <v>2784309620</v>
      </c>
      <c r="AB67" s="14">
        <v>0.08</v>
      </c>
    </row>
    <row r="68" spans="1:28" ht="21.75" customHeight="1" x14ac:dyDescent="0.2">
      <c r="A68" s="50" t="s">
        <v>78</v>
      </c>
      <c r="B68" s="50"/>
      <c r="C68" s="50"/>
      <c r="D68" s="50"/>
      <c r="F68" s="27"/>
      <c r="H68" s="35">
        <v>1435723483977</v>
      </c>
      <c r="I68" s="30"/>
      <c r="J68" s="35">
        <v>1837138318842</v>
      </c>
      <c r="K68" s="30"/>
      <c r="L68" s="34"/>
      <c r="M68" s="30"/>
      <c r="N68" s="35">
        <v>622869828163</v>
      </c>
      <c r="O68" s="30"/>
      <c r="P68" s="34"/>
      <c r="Q68" s="30"/>
      <c r="R68" s="35">
        <v>276286244949</v>
      </c>
      <c r="S68" s="30"/>
      <c r="T68" s="34"/>
      <c r="U68" s="30"/>
      <c r="V68" s="34"/>
      <c r="W68" s="30"/>
      <c r="X68" s="35">
        <v>1900035849844</v>
      </c>
      <c r="Y68" s="30"/>
      <c r="Z68" s="35">
        <v>3052236928734.8999</v>
      </c>
      <c r="AB68" s="17">
        <v>90.95</v>
      </c>
    </row>
    <row r="72" spans="1:28" x14ac:dyDescent="0.2">
      <c r="V72" s="28"/>
      <c r="X72" s="29"/>
    </row>
    <row r="73" spans="1:28" x14ac:dyDescent="0.2">
      <c r="V73" s="28"/>
      <c r="X73" s="29"/>
    </row>
    <row r="75" spans="1:28" x14ac:dyDescent="0.2">
      <c r="X75" s="28"/>
    </row>
    <row r="76" spans="1:28" x14ac:dyDescent="0.2">
      <c r="X76" s="28"/>
    </row>
    <row r="77" spans="1:28" x14ac:dyDescent="0.2">
      <c r="V77" s="28"/>
      <c r="X77" s="28"/>
    </row>
    <row r="78" spans="1:28" x14ac:dyDescent="0.2">
      <c r="V78" s="28"/>
      <c r="Z78" s="28"/>
    </row>
    <row r="79" spans="1:28" x14ac:dyDescent="0.2">
      <c r="V79" s="28"/>
    </row>
    <row r="80" spans="1:28" x14ac:dyDescent="0.2">
      <c r="V80" s="28"/>
    </row>
  </sheetData>
  <autoFilter ref="A8:AB8" xr:uid="{00000000-0001-0000-0100-000000000000}">
    <filterColumn colId="0" showButton="0"/>
    <filterColumn colId="1" showButton="0"/>
    <filterColumn colId="4" showButton="0"/>
  </autoFilter>
  <mergeCells count="13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7:C67"/>
    <mergeCell ref="E67:F67"/>
    <mergeCell ref="A68:D68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</mergeCells>
  <pageMargins left="0.39" right="0.39" top="0.39" bottom="0.39" header="0" footer="0"/>
  <pageSetup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7.35" customHeight="1" x14ac:dyDescent="0.2"/>
    <row r="5" spans="1:25" ht="14.45" customHeight="1" x14ac:dyDescent="0.2">
      <c r="A5" s="56" t="s">
        <v>238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ht="7.35" customHeight="1" x14ac:dyDescent="0.2"/>
    <row r="7" spans="1:25" ht="14.45" customHeight="1" x14ac:dyDescent="0.2">
      <c r="E7" s="53" t="s">
        <v>145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Y7" s="2" t="s">
        <v>146</v>
      </c>
    </row>
    <row r="8" spans="1:25" ht="29.1" customHeight="1" x14ac:dyDescent="0.2">
      <c r="A8" s="2" t="s">
        <v>239</v>
      </c>
      <c r="C8" s="2" t="s">
        <v>240</v>
      </c>
      <c r="E8" s="22" t="s">
        <v>83</v>
      </c>
      <c r="F8" s="3"/>
      <c r="G8" s="22" t="s">
        <v>13</v>
      </c>
      <c r="H8" s="3"/>
      <c r="I8" s="22" t="s">
        <v>82</v>
      </c>
      <c r="J8" s="3"/>
      <c r="K8" s="22" t="s">
        <v>241</v>
      </c>
      <c r="L8" s="3"/>
      <c r="M8" s="22" t="s">
        <v>242</v>
      </c>
      <c r="N8" s="3"/>
      <c r="O8" s="22" t="s">
        <v>243</v>
      </c>
      <c r="P8" s="3"/>
      <c r="Q8" s="22" t="s">
        <v>244</v>
      </c>
      <c r="R8" s="3"/>
      <c r="S8" s="22" t="s">
        <v>245</v>
      </c>
      <c r="T8" s="3"/>
      <c r="U8" s="22" t="s">
        <v>246</v>
      </c>
      <c r="V8" s="3"/>
      <c r="W8" s="22" t="s">
        <v>247</v>
      </c>
      <c r="Y8" s="22" t="s">
        <v>247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2"/>
  <sheetViews>
    <sheetView rightToLeft="1" view="pageBreakPreview" topLeftCell="A49" zoomScale="85" zoomScaleNormal="100" zoomScaleSheetLayoutView="85" workbookViewId="0">
      <selection activeCell="I59" sqref="I59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42578125" bestFit="1" customWidth="1"/>
    <col min="4" max="4" width="1.28515625" customWidth="1"/>
    <col min="5" max="5" width="19.140625" bestFit="1" customWidth="1"/>
    <col min="6" max="6" width="1.28515625" customWidth="1"/>
    <col min="7" max="7" width="18.42578125" bestFit="1" customWidth="1"/>
    <col min="8" max="8" width="1.28515625" customWidth="1"/>
    <col min="9" max="9" width="2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56" t="s">
        <v>248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3" t="s">
        <v>129</v>
      </c>
      <c r="C6" s="53" t="s">
        <v>145</v>
      </c>
      <c r="D6" s="53"/>
      <c r="E6" s="53"/>
      <c r="F6" s="53"/>
      <c r="G6" s="53"/>
      <c r="H6" s="53"/>
      <c r="I6" s="53"/>
      <c r="K6" s="53" t="s">
        <v>146</v>
      </c>
      <c r="L6" s="53"/>
      <c r="M6" s="53"/>
      <c r="N6" s="53"/>
      <c r="O6" s="53"/>
      <c r="P6" s="53"/>
      <c r="Q6" s="53"/>
      <c r="R6" s="53"/>
    </row>
    <row r="7" spans="1:18" ht="39" customHeight="1" x14ac:dyDescent="0.2">
      <c r="A7" s="53"/>
      <c r="C7" s="22" t="s">
        <v>13</v>
      </c>
      <c r="D7" s="3"/>
      <c r="E7" s="22" t="s">
        <v>15</v>
      </c>
      <c r="F7" s="3"/>
      <c r="G7" s="22" t="s">
        <v>236</v>
      </c>
      <c r="H7" s="3"/>
      <c r="I7" s="22" t="s">
        <v>249</v>
      </c>
      <c r="K7" s="22" t="s">
        <v>13</v>
      </c>
      <c r="L7" s="3"/>
      <c r="M7" s="22" t="s">
        <v>15</v>
      </c>
      <c r="N7" s="3"/>
      <c r="O7" s="22" t="s">
        <v>236</v>
      </c>
      <c r="P7" s="3"/>
      <c r="Q7" s="63" t="s">
        <v>249</v>
      </c>
      <c r="R7" s="63"/>
    </row>
    <row r="8" spans="1:18" ht="21.75" customHeight="1" x14ac:dyDescent="0.2">
      <c r="A8" s="5" t="s">
        <v>72</v>
      </c>
      <c r="C8" s="31">
        <v>418969</v>
      </c>
      <c r="D8" s="30"/>
      <c r="E8" s="31">
        <v>28157417935</v>
      </c>
      <c r="F8" s="30"/>
      <c r="G8" s="31">
        <v>24927223069</v>
      </c>
      <c r="H8" s="30"/>
      <c r="I8" s="31">
        <v>3230194866</v>
      </c>
      <c r="J8" s="30"/>
      <c r="K8" s="31">
        <v>418969</v>
      </c>
      <c r="L8" s="30"/>
      <c r="M8" s="31">
        <v>28157417935</v>
      </c>
      <c r="N8" s="30"/>
      <c r="O8" s="31">
        <v>24927223069</v>
      </c>
      <c r="P8" s="30"/>
      <c r="Q8" s="55">
        <v>3230194866</v>
      </c>
      <c r="R8" s="55"/>
    </row>
    <row r="9" spans="1:18" ht="21.75" customHeight="1" x14ac:dyDescent="0.2">
      <c r="A9" s="8" t="s">
        <v>24</v>
      </c>
      <c r="C9" s="32">
        <v>1</v>
      </c>
      <c r="D9" s="30"/>
      <c r="E9" s="32">
        <v>2035</v>
      </c>
      <c r="F9" s="30"/>
      <c r="G9" s="32">
        <v>95529173</v>
      </c>
      <c r="H9" s="30"/>
      <c r="I9" s="32">
        <v>-95527137</v>
      </c>
      <c r="J9" s="30"/>
      <c r="K9" s="32">
        <v>1</v>
      </c>
      <c r="L9" s="30"/>
      <c r="M9" s="32">
        <v>2035</v>
      </c>
      <c r="N9" s="30"/>
      <c r="O9" s="32">
        <v>1616</v>
      </c>
      <c r="P9" s="30"/>
      <c r="Q9" s="48">
        <v>419</v>
      </c>
      <c r="R9" s="48"/>
    </row>
    <row r="10" spans="1:18" ht="21.75" customHeight="1" x14ac:dyDescent="0.2">
      <c r="A10" s="8" t="s">
        <v>27</v>
      </c>
      <c r="C10" s="32">
        <v>16946712</v>
      </c>
      <c r="D10" s="30"/>
      <c r="E10" s="32">
        <v>194894124289</v>
      </c>
      <c r="F10" s="30"/>
      <c r="G10" s="32">
        <v>140303985125</v>
      </c>
      <c r="H10" s="30"/>
      <c r="I10" s="32">
        <v>54590139164</v>
      </c>
      <c r="J10" s="30"/>
      <c r="K10" s="32">
        <v>16946712</v>
      </c>
      <c r="L10" s="30"/>
      <c r="M10" s="32">
        <v>194894124289</v>
      </c>
      <c r="N10" s="30"/>
      <c r="O10" s="32">
        <v>155320553668</v>
      </c>
      <c r="P10" s="30"/>
      <c r="Q10" s="48">
        <v>39573570621</v>
      </c>
      <c r="R10" s="48"/>
    </row>
    <row r="11" spans="1:18" ht="21.75" customHeight="1" x14ac:dyDescent="0.2">
      <c r="A11" s="8" t="s">
        <v>41</v>
      </c>
      <c r="C11" s="32">
        <v>3497910</v>
      </c>
      <c r="D11" s="30"/>
      <c r="E11" s="32">
        <v>28357017342</v>
      </c>
      <c r="F11" s="30"/>
      <c r="G11" s="32">
        <v>17864573838</v>
      </c>
      <c r="H11" s="30"/>
      <c r="I11" s="32">
        <v>10492443504</v>
      </c>
      <c r="J11" s="30"/>
      <c r="K11" s="32">
        <v>3497910</v>
      </c>
      <c r="L11" s="30"/>
      <c r="M11" s="32">
        <v>28357017342</v>
      </c>
      <c r="N11" s="30"/>
      <c r="O11" s="32">
        <v>30936858983</v>
      </c>
      <c r="P11" s="30"/>
      <c r="Q11" s="48">
        <v>-2579841640</v>
      </c>
      <c r="R11" s="48"/>
    </row>
    <row r="12" spans="1:18" ht="21.75" customHeight="1" x14ac:dyDescent="0.2">
      <c r="A12" s="8" t="s">
        <v>22</v>
      </c>
      <c r="C12" s="32">
        <v>2082420</v>
      </c>
      <c r="D12" s="30"/>
      <c r="E12" s="32">
        <v>13286456204</v>
      </c>
      <c r="F12" s="30"/>
      <c r="G12" s="32">
        <v>15114370584</v>
      </c>
      <c r="H12" s="30"/>
      <c r="I12" s="32">
        <v>-1827914379</v>
      </c>
      <c r="J12" s="30"/>
      <c r="K12" s="32">
        <v>2082420</v>
      </c>
      <c r="L12" s="30"/>
      <c r="M12" s="32">
        <v>13286456204</v>
      </c>
      <c r="N12" s="30"/>
      <c r="O12" s="32">
        <v>10207652218</v>
      </c>
      <c r="P12" s="30"/>
      <c r="Q12" s="48">
        <v>3078803986</v>
      </c>
      <c r="R12" s="48"/>
    </row>
    <row r="13" spans="1:18" ht="21.75" customHeight="1" x14ac:dyDescent="0.2">
      <c r="A13" s="8" t="s">
        <v>59</v>
      </c>
      <c r="C13" s="32">
        <v>20492394</v>
      </c>
      <c r="D13" s="30"/>
      <c r="E13" s="32">
        <v>65597444624</v>
      </c>
      <c r="F13" s="30"/>
      <c r="G13" s="32">
        <v>51099311327</v>
      </c>
      <c r="H13" s="30"/>
      <c r="I13" s="32">
        <v>14498133297</v>
      </c>
      <c r="J13" s="30"/>
      <c r="K13" s="32">
        <v>20492394</v>
      </c>
      <c r="L13" s="30"/>
      <c r="M13" s="32">
        <v>65597444624</v>
      </c>
      <c r="N13" s="30"/>
      <c r="O13" s="32">
        <v>40190926096</v>
      </c>
      <c r="P13" s="30"/>
      <c r="Q13" s="48">
        <v>25406518528</v>
      </c>
      <c r="R13" s="48"/>
    </row>
    <row r="14" spans="1:18" ht="21.75" customHeight="1" x14ac:dyDescent="0.2">
      <c r="A14" s="8" t="s">
        <v>31</v>
      </c>
      <c r="C14" s="32">
        <v>11000990</v>
      </c>
      <c r="D14" s="30"/>
      <c r="E14" s="32">
        <v>29822381812</v>
      </c>
      <c r="F14" s="30"/>
      <c r="G14" s="32">
        <v>20860379821</v>
      </c>
      <c r="H14" s="30"/>
      <c r="I14" s="32">
        <v>8962001991</v>
      </c>
      <c r="J14" s="30"/>
      <c r="K14" s="32">
        <v>11000990</v>
      </c>
      <c r="L14" s="30"/>
      <c r="M14" s="32">
        <v>29822381812</v>
      </c>
      <c r="N14" s="30"/>
      <c r="O14" s="32">
        <v>24110646722</v>
      </c>
      <c r="P14" s="30"/>
      <c r="Q14" s="48">
        <v>5711735090</v>
      </c>
      <c r="R14" s="48"/>
    </row>
    <row r="15" spans="1:18" ht="21.75" customHeight="1" x14ac:dyDescent="0.2">
      <c r="A15" s="8" t="s">
        <v>73</v>
      </c>
      <c r="C15" s="32">
        <v>6600000</v>
      </c>
      <c r="D15" s="30"/>
      <c r="E15" s="32">
        <v>101116282080</v>
      </c>
      <c r="F15" s="30"/>
      <c r="G15" s="32">
        <v>95908908293</v>
      </c>
      <c r="H15" s="30"/>
      <c r="I15" s="32">
        <v>5207373786</v>
      </c>
      <c r="J15" s="30"/>
      <c r="K15" s="32">
        <v>6600000</v>
      </c>
      <c r="L15" s="30"/>
      <c r="M15" s="32">
        <v>101116282080</v>
      </c>
      <c r="N15" s="30"/>
      <c r="O15" s="32">
        <v>95908908293</v>
      </c>
      <c r="P15" s="30"/>
      <c r="Q15" s="48">
        <v>5207373786</v>
      </c>
      <c r="R15" s="48"/>
    </row>
    <row r="16" spans="1:18" ht="21.75" customHeight="1" x14ac:dyDescent="0.2">
      <c r="A16" s="8" t="s">
        <v>26</v>
      </c>
      <c r="C16" s="32">
        <v>5519599</v>
      </c>
      <c r="D16" s="30"/>
      <c r="E16" s="32">
        <v>50168701697</v>
      </c>
      <c r="F16" s="30"/>
      <c r="G16" s="32">
        <v>29154071342</v>
      </c>
      <c r="H16" s="30"/>
      <c r="I16" s="32">
        <v>21014630355</v>
      </c>
      <c r="J16" s="30"/>
      <c r="K16" s="32">
        <v>5519599</v>
      </c>
      <c r="L16" s="30"/>
      <c r="M16" s="32">
        <v>50168701697</v>
      </c>
      <c r="N16" s="30"/>
      <c r="O16" s="32">
        <v>32887010206</v>
      </c>
      <c r="P16" s="30"/>
      <c r="Q16" s="48">
        <v>17281691491</v>
      </c>
      <c r="R16" s="48"/>
    </row>
    <row r="17" spans="1:18" ht="21.75" customHeight="1" x14ac:dyDescent="0.2">
      <c r="A17" s="8" t="s">
        <v>20</v>
      </c>
      <c r="C17" s="32">
        <v>19986764</v>
      </c>
      <c r="D17" s="30"/>
      <c r="E17" s="32">
        <v>59417469877</v>
      </c>
      <c r="F17" s="30"/>
      <c r="G17" s="32">
        <v>46863645300</v>
      </c>
      <c r="H17" s="30"/>
      <c r="I17" s="32">
        <v>12553824577</v>
      </c>
      <c r="J17" s="30"/>
      <c r="K17" s="32">
        <v>19986764</v>
      </c>
      <c r="L17" s="30"/>
      <c r="M17" s="32">
        <v>59417469877</v>
      </c>
      <c r="N17" s="30"/>
      <c r="O17" s="32">
        <v>38262630655</v>
      </c>
      <c r="P17" s="30"/>
      <c r="Q17" s="48">
        <v>21154839222</v>
      </c>
      <c r="R17" s="48"/>
    </row>
    <row r="18" spans="1:18" ht="21.75" customHeight="1" x14ac:dyDescent="0.2">
      <c r="A18" s="8" t="s">
        <v>42</v>
      </c>
      <c r="C18" s="32">
        <v>10350000</v>
      </c>
      <c r="D18" s="30"/>
      <c r="E18" s="32">
        <v>87500353140</v>
      </c>
      <c r="F18" s="30"/>
      <c r="G18" s="32">
        <v>59052468375</v>
      </c>
      <c r="H18" s="30"/>
      <c r="I18" s="32">
        <v>28447884765</v>
      </c>
      <c r="J18" s="30"/>
      <c r="K18" s="32">
        <v>10350000</v>
      </c>
      <c r="L18" s="30"/>
      <c r="M18" s="32">
        <v>87500353140</v>
      </c>
      <c r="N18" s="30"/>
      <c r="O18" s="32">
        <v>55297210911</v>
      </c>
      <c r="P18" s="30"/>
      <c r="Q18" s="48">
        <v>32203142229</v>
      </c>
      <c r="R18" s="48"/>
    </row>
    <row r="19" spans="1:18" ht="21.75" customHeight="1" x14ac:dyDescent="0.2">
      <c r="A19" s="8" t="s">
        <v>52</v>
      </c>
      <c r="C19" s="32">
        <v>1359309</v>
      </c>
      <c r="D19" s="30"/>
      <c r="E19" s="32">
        <v>55449231368</v>
      </c>
      <c r="F19" s="30"/>
      <c r="G19" s="32">
        <v>34987911984</v>
      </c>
      <c r="H19" s="30"/>
      <c r="I19" s="32">
        <v>20461319384</v>
      </c>
      <c r="J19" s="30"/>
      <c r="K19" s="32">
        <v>1359309</v>
      </c>
      <c r="L19" s="30"/>
      <c r="M19" s="32">
        <v>55449231368</v>
      </c>
      <c r="N19" s="30"/>
      <c r="O19" s="32">
        <v>32631989841</v>
      </c>
      <c r="P19" s="30"/>
      <c r="Q19" s="48">
        <v>22817241527</v>
      </c>
      <c r="R19" s="48"/>
    </row>
    <row r="20" spans="1:18" ht="21.75" customHeight="1" x14ac:dyDescent="0.2">
      <c r="A20" s="8" t="s">
        <v>56</v>
      </c>
      <c r="C20" s="32">
        <v>37047587</v>
      </c>
      <c r="D20" s="30"/>
      <c r="E20" s="32">
        <v>77419106475</v>
      </c>
      <c r="F20" s="30"/>
      <c r="G20" s="32">
        <v>62199965886</v>
      </c>
      <c r="H20" s="30"/>
      <c r="I20" s="32">
        <v>15219140589</v>
      </c>
      <c r="J20" s="30"/>
      <c r="K20" s="32">
        <v>37047587</v>
      </c>
      <c r="L20" s="30"/>
      <c r="M20" s="32">
        <v>77419106475</v>
      </c>
      <c r="N20" s="30"/>
      <c r="O20" s="32">
        <v>61911030558</v>
      </c>
      <c r="P20" s="30"/>
      <c r="Q20" s="48">
        <v>15508075917</v>
      </c>
      <c r="R20" s="48"/>
    </row>
    <row r="21" spans="1:18" ht="21.75" customHeight="1" x14ac:dyDescent="0.2">
      <c r="A21" s="8" t="s">
        <v>57</v>
      </c>
      <c r="C21" s="32">
        <v>2980000</v>
      </c>
      <c r="D21" s="30"/>
      <c r="E21" s="32">
        <v>10884586692</v>
      </c>
      <c r="F21" s="30"/>
      <c r="G21" s="32">
        <v>10736738462</v>
      </c>
      <c r="H21" s="30"/>
      <c r="I21" s="32">
        <v>147848230</v>
      </c>
      <c r="J21" s="30"/>
      <c r="K21" s="32">
        <v>2980000</v>
      </c>
      <c r="L21" s="30"/>
      <c r="M21" s="32">
        <v>10884586692</v>
      </c>
      <c r="N21" s="30"/>
      <c r="O21" s="32">
        <v>9337071888</v>
      </c>
      <c r="P21" s="30"/>
      <c r="Q21" s="48">
        <v>1547514804</v>
      </c>
      <c r="R21" s="48"/>
    </row>
    <row r="22" spans="1:18" ht="21.75" customHeight="1" x14ac:dyDescent="0.2">
      <c r="A22" s="8" t="s">
        <v>47</v>
      </c>
      <c r="C22" s="32">
        <v>4102963</v>
      </c>
      <c r="D22" s="30"/>
      <c r="E22" s="32">
        <v>57974558647</v>
      </c>
      <c r="F22" s="30"/>
      <c r="G22" s="32">
        <v>43520495546</v>
      </c>
      <c r="H22" s="30"/>
      <c r="I22" s="32">
        <v>14454063101</v>
      </c>
      <c r="J22" s="30"/>
      <c r="K22" s="32">
        <v>4102963</v>
      </c>
      <c r="L22" s="30"/>
      <c r="M22" s="32">
        <v>57974558647</v>
      </c>
      <c r="N22" s="30"/>
      <c r="O22" s="32">
        <v>51888727727</v>
      </c>
      <c r="P22" s="30"/>
      <c r="Q22" s="48">
        <v>6085830920</v>
      </c>
      <c r="R22" s="48"/>
    </row>
    <row r="23" spans="1:18" ht="21.75" customHeight="1" x14ac:dyDescent="0.2">
      <c r="A23" s="8" t="s">
        <v>53</v>
      </c>
      <c r="C23" s="32">
        <v>2400000</v>
      </c>
      <c r="D23" s="30"/>
      <c r="E23" s="32">
        <v>29910986880</v>
      </c>
      <c r="F23" s="30"/>
      <c r="G23" s="32">
        <v>20004163200</v>
      </c>
      <c r="H23" s="30"/>
      <c r="I23" s="32">
        <v>9906823680</v>
      </c>
      <c r="J23" s="30"/>
      <c r="K23" s="32">
        <v>2400000</v>
      </c>
      <c r="L23" s="30"/>
      <c r="M23" s="32">
        <v>29910986880</v>
      </c>
      <c r="N23" s="30"/>
      <c r="O23" s="32">
        <v>29538248430</v>
      </c>
      <c r="P23" s="30"/>
      <c r="Q23" s="48">
        <v>372738449</v>
      </c>
      <c r="R23" s="48"/>
    </row>
    <row r="24" spans="1:18" ht="21.75" customHeight="1" x14ac:dyDescent="0.2">
      <c r="A24" s="8" t="s">
        <v>45</v>
      </c>
      <c r="C24" s="32">
        <v>33200000</v>
      </c>
      <c r="D24" s="30"/>
      <c r="E24" s="32">
        <v>67500952836</v>
      </c>
      <c r="F24" s="30"/>
      <c r="G24" s="32">
        <v>52709382400</v>
      </c>
      <c r="H24" s="30"/>
      <c r="I24" s="32">
        <v>14791570435</v>
      </c>
      <c r="J24" s="30"/>
      <c r="K24" s="32">
        <v>33200000</v>
      </c>
      <c r="L24" s="30"/>
      <c r="M24" s="32">
        <v>67500952836</v>
      </c>
      <c r="N24" s="30"/>
      <c r="O24" s="32">
        <v>36236701080</v>
      </c>
      <c r="P24" s="30"/>
      <c r="Q24" s="48">
        <v>31264251756</v>
      </c>
      <c r="R24" s="48"/>
    </row>
    <row r="25" spans="1:18" ht="21.75" customHeight="1" x14ac:dyDescent="0.2">
      <c r="A25" s="8" t="s">
        <v>35</v>
      </c>
      <c r="C25" s="32">
        <v>26296215</v>
      </c>
      <c r="D25" s="30"/>
      <c r="E25" s="32">
        <v>56256389976</v>
      </c>
      <c r="F25" s="30"/>
      <c r="G25" s="32">
        <v>46941208519</v>
      </c>
      <c r="H25" s="30"/>
      <c r="I25" s="32">
        <v>9315181457</v>
      </c>
      <c r="J25" s="30"/>
      <c r="K25" s="32">
        <v>26296215</v>
      </c>
      <c r="L25" s="30"/>
      <c r="M25" s="32">
        <v>56256389976</v>
      </c>
      <c r="N25" s="30"/>
      <c r="O25" s="32">
        <v>56050898997</v>
      </c>
      <c r="P25" s="30"/>
      <c r="Q25" s="48">
        <v>205490979</v>
      </c>
      <c r="R25" s="48"/>
    </row>
    <row r="26" spans="1:18" ht="21.75" customHeight="1" x14ac:dyDescent="0.2">
      <c r="A26" s="8" t="s">
        <v>77</v>
      </c>
      <c r="C26" s="32">
        <v>200000</v>
      </c>
      <c r="D26" s="30"/>
      <c r="E26" s="32">
        <v>2784309620</v>
      </c>
      <c r="F26" s="30"/>
      <c r="G26" s="32">
        <v>1878992330</v>
      </c>
      <c r="H26" s="30"/>
      <c r="I26" s="32">
        <v>905317290</v>
      </c>
      <c r="J26" s="30"/>
      <c r="K26" s="32">
        <v>200000</v>
      </c>
      <c r="L26" s="30"/>
      <c r="M26" s="32">
        <v>2784309620</v>
      </c>
      <c r="N26" s="30"/>
      <c r="O26" s="32">
        <v>1878992330</v>
      </c>
      <c r="P26" s="30"/>
      <c r="Q26" s="48">
        <v>905317290</v>
      </c>
      <c r="R26" s="48"/>
    </row>
    <row r="27" spans="1:18" ht="21.75" customHeight="1" x14ac:dyDescent="0.2">
      <c r="A27" s="8" t="s">
        <v>51</v>
      </c>
      <c r="C27" s="32">
        <v>1725439</v>
      </c>
      <c r="D27" s="30"/>
      <c r="E27" s="32">
        <v>107845264447</v>
      </c>
      <c r="F27" s="30"/>
      <c r="G27" s="32">
        <v>63792896544</v>
      </c>
      <c r="H27" s="30"/>
      <c r="I27" s="32">
        <v>44052367903</v>
      </c>
      <c r="J27" s="30"/>
      <c r="K27" s="32">
        <v>1725439</v>
      </c>
      <c r="L27" s="30"/>
      <c r="M27" s="32">
        <v>107845264447</v>
      </c>
      <c r="N27" s="30"/>
      <c r="O27" s="32">
        <v>68452539980</v>
      </c>
      <c r="P27" s="30"/>
      <c r="Q27" s="48">
        <v>39392724467</v>
      </c>
      <c r="R27" s="48"/>
    </row>
    <row r="28" spans="1:18" ht="21.75" customHeight="1" x14ac:dyDescent="0.2">
      <c r="A28" s="8" t="s">
        <v>54</v>
      </c>
      <c r="C28" s="32">
        <v>7773332</v>
      </c>
      <c r="D28" s="30"/>
      <c r="E28" s="32">
        <v>126111541748</v>
      </c>
      <c r="F28" s="30"/>
      <c r="G28" s="32">
        <v>70499051472</v>
      </c>
      <c r="H28" s="30"/>
      <c r="I28" s="32">
        <v>55612490276</v>
      </c>
      <c r="J28" s="30"/>
      <c r="K28" s="32">
        <v>7773332</v>
      </c>
      <c r="L28" s="30"/>
      <c r="M28" s="32">
        <v>126111541748</v>
      </c>
      <c r="N28" s="30"/>
      <c r="O28" s="32">
        <v>25622999516</v>
      </c>
      <c r="P28" s="30"/>
      <c r="Q28" s="48">
        <v>100488542232</v>
      </c>
      <c r="R28" s="48"/>
    </row>
    <row r="29" spans="1:18" ht="21.75" customHeight="1" x14ac:dyDescent="0.2">
      <c r="A29" s="8" t="s">
        <v>75</v>
      </c>
      <c r="C29" s="32">
        <v>800000</v>
      </c>
      <c r="D29" s="30"/>
      <c r="E29" s="32">
        <v>6112383200</v>
      </c>
      <c r="F29" s="30"/>
      <c r="G29" s="32">
        <v>5771218833</v>
      </c>
      <c r="H29" s="30"/>
      <c r="I29" s="32">
        <v>341164366</v>
      </c>
      <c r="J29" s="30"/>
      <c r="K29" s="32">
        <v>800000</v>
      </c>
      <c r="L29" s="30"/>
      <c r="M29" s="32">
        <v>6112383200</v>
      </c>
      <c r="N29" s="30"/>
      <c r="O29" s="32">
        <v>5771218833</v>
      </c>
      <c r="P29" s="30"/>
      <c r="Q29" s="48">
        <v>341164366</v>
      </c>
      <c r="R29" s="48"/>
    </row>
    <row r="30" spans="1:18" ht="21.75" customHeight="1" x14ac:dyDescent="0.2">
      <c r="A30" s="8" t="s">
        <v>76</v>
      </c>
      <c r="C30" s="32">
        <v>400000</v>
      </c>
      <c r="D30" s="30"/>
      <c r="E30" s="32">
        <v>4441400520</v>
      </c>
      <c r="F30" s="30"/>
      <c r="G30" s="32">
        <v>3134327648</v>
      </c>
      <c r="H30" s="30"/>
      <c r="I30" s="32">
        <v>1307072872</v>
      </c>
      <c r="J30" s="30"/>
      <c r="K30" s="32">
        <v>400000</v>
      </c>
      <c r="L30" s="30"/>
      <c r="M30" s="32">
        <v>4441400520</v>
      </c>
      <c r="N30" s="30"/>
      <c r="O30" s="32">
        <v>3134327648</v>
      </c>
      <c r="P30" s="30"/>
      <c r="Q30" s="48">
        <v>1307072872</v>
      </c>
      <c r="R30" s="48"/>
    </row>
    <row r="31" spans="1:18" ht="21.75" customHeight="1" x14ac:dyDescent="0.2">
      <c r="A31" s="8" t="s">
        <v>69</v>
      </c>
      <c r="C31" s="32">
        <v>562000</v>
      </c>
      <c r="D31" s="30"/>
      <c r="E31" s="32">
        <v>38394597699</v>
      </c>
      <c r="F31" s="30"/>
      <c r="G31" s="32">
        <v>49880769262</v>
      </c>
      <c r="H31" s="30"/>
      <c r="I31" s="32">
        <v>-11486171563</v>
      </c>
      <c r="J31" s="30"/>
      <c r="K31" s="32">
        <v>562000</v>
      </c>
      <c r="L31" s="30"/>
      <c r="M31" s="32">
        <v>38394597699</v>
      </c>
      <c r="N31" s="30"/>
      <c r="O31" s="32">
        <v>49880769262</v>
      </c>
      <c r="P31" s="30"/>
      <c r="Q31" s="48">
        <v>-11486171563</v>
      </c>
      <c r="R31" s="48"/>
    </row>
    <row r="32" spans="1:18" ht="21.75" customHeight="1" x14ac:dyDescent="0.2">
      <c r="A32" s="8" t="s">
        <v>50</v>
      </c>
      <c r="C32" s="32">
        <v>1339365</v>
      </c>
      <c r="D32" s="30"/>
      <c r="E32" s="32">
        <v>100579606103</v>
      </c>
      <c r="F32" s="30"/>
      <c r="G32" s="32">
        <v>67052627731</v>
      </c>
      <c r="H32" s="30"/>
      <c r="I32" s="32">
        <v>33526978372</v>
      </c>
      <c r="J32" s="30"/>
      <c r="K32" s="32">
        <v>1339365</v>
      </c>
      <c r="L32" s="30"/>
      <c r="M32" s="32">
        <v>100579606103</v>
      </c>
      <c r="N32" s="30"/>
      <c r="O32" s="32">
        <v>54667110654</v>
      </c>
      <c r="P32" s="30"/>
      <c r="Q32" s="48">
        <v>45912495449</v>
      </c>
      <c r="R32" s="48"/>
    </row>
    <row r="33" spans="1:18" ht="21.75" customHeight="1" x14ac:dyDescent="0.2">
      <c r="A33" s="8" t="s">
        <v>66</v>
      </c>
      <c r="C33" s="32">
        <v>413266</v>
      </c>
      <c r="D33" s="30"/>
      <c r="E33" s="32">
        <v>9636679164</v>
      </c>
      <c r="F33" s="30"/>
      <c r="G33" s="32">
        <v>7187367566</v>
      </c>
      <c r="H33" s="30"/>
      <c r="I33" s="32">
        <v>2449311598</v>
      </c>
      <c r="J33" s="30"/>
      <c r="K33" s="32">
        <v>413266</v>
      </c>
      <c r="L33" s="30"/>
      <c r="M33" s="32">
        <v>9636679164</v>
      </c>
      <c r="N33" s="30"/>
      <c r="O33" s="32">
        <v>7187367566</v>
      </c>
      <c r="P33" s="30"/>
      <c r="Q33" s="48">
        <v>2449311598</v>
      </c>
      <c r="R33" s="48"/>
    </row>
    <row r="34" spans="1:18" ht="21.75" customHeight="1" x14ac:dyDescent="0.2">
      <c r="A34" s="8" t="s">
        <v>29</v>
      </c>
      <c r="C34" s="32">
        <v>920000</v>
      </c>
      <c r="D34" s="30"/>
      <c r="E34" s="32">
        <v>60871398512</v>
      </c>
      <c r="F34" s="30"/>
      <c r="G34" s="32">
        <v>51556918400</v>
      </c>
      <c r="H34" s="30"/>
      <c r="I34" s="32">
        <v>9314480112</v>
      </c>
      <c r="J34" s="30"/>
      <c r="K34" s="32">
        <v>920000</v>
      </c>
      <c r="L34" s="30"/>
      <c r="M34" s="32">
        <v>60871398512</v>
      </c>
      <c r="N34" s="30"/>
      <c r="O34" s="32">
        <v>59954374631</v>
      </c>
      <c r="P34" s="30"/>
      <c r="Q34" s="48">
        <v>917023880</v>
      </c>
      <c r="R34" s="48"/>
    </row>
    <row r="35" spans="1:18" ht="21.75" customHeight="1" x14ac:dyDescent="0.2">
      <c r="A35" s="8" t="s">
        <v>37</v>
      </c>
      <c r="C35" s="32">
        <v>3743756</v>
      </c>
      <c r="D35" s="30"/>
      <c r="E35" s="32">
        <v>19502788022</v>
      </c>
      <c r="F35" s="30"/>
      <c r="G35" s="32">
        <v>11430851096</v>
      </c>
      <c r="H35" s="30"/>
      <c r="I35" s="32">
        <v>8071936926</v>
      </c>
      <c r="J35" s="30"/>
      <c r="K35" s="32">
        <v>3743756</v>
      </c>
      <c r="L35" s="30"/>
      <c r="M35" s="32">
        <v>19502788022</v>
      </c>
      <c r="N35" s="30"/>
      <c r="O35" s="32">
        <v>7360081227</v>
      </c>
      <c r="P35" s="30"/>
      <c r="Q35" s="48">
        <v>12142706795</v>
      </c>
      <c r="R35" s="48"/>
    </row>
    <row r="36" spans="1:18" ht="21.75" customHeight="1" x14ac:dyDescent="0.2">
      <c r="A36" s="8" t="s">
        <v>34</v>
      </c>
      <c r="C36" s="32">
        <v>2787044</v>
      </c>
      <c r="D36" s="30"/>
      <c r="E36" s="32">
        <v>28014516518</v>
      </c>
      <c r="F36" s="30"/>
      <c r="G36" s="32">
        <v>17118445927</v>
      </c>
      <c r="H36" s="30"/>
      <c r="I36" s="32">
        <v>10896070591</v>
      </c>
      <c r="J36" s="30"/>
      <c r="K36" s="32">
        <v>2787044</v>
      </c>
      <c r="L36" s="30"/>
      <c r="M36" s="32">
        <v>28014516518</v>
      </c>
      <c r="N36" s="30"/>
      <c r="O36" s="32">
        <v>22246104047</v>
      </c>
      <c r="P36" s="30"/>
      <c r="Q36" s="48">
        <v>5768412471</v>
      </c>
      <c r="R36" s="48"/>
    </row>
    <row r="37" spans="1:18" ht="21.75" customHeight="1" x14ac:dyDescent="0.2">
      <c r="A37" s="8" t="s">
        <v>33</v>
      </c>
      <c r="C37" s="32">
        <v>1040000</v>
      </c>
      <c r="D37" s="30"/>
      <c r="E37" s="32">
        <v>60524500920</v>
      </c>
      <c r="F37" s="30"/>
      <c r="G37" s="32">
        <v>50923764331</v>
      </c>
      <c r="H37" s="30"/>
      <c r="I37" s="32">
        <v>9600736589</v>
      </c>
      <c r="J37" s="30"/>
      <c r="K37" s="32">
        <v>1040000</v>
      </c>
      <c r="L37" s="30"/>
      <c r="M37" s="32">
        <v>60524500920</v>
      </c>
      <c r="N37" s="30"/>
      <c r="O37" s="32">
        <v>59839143918</v>
      </c>
      <c r="P37" s="30"/>
      <c r="Q37" s="48">
        <v>685357001</v>
      </c>
      <c r="R37" s="48"/>
    </row>
    <row r="38" spans="1:18" ht="21.75" customHeight="1" x14ac:dyDescent="0.2">
      <c r="A38" s="8" t="s">
        <v>32</v>
      </c>
      <c r="C38" s="32">
        <v>6114304</v>
      </c>
      <c r="D38" s="30"/>
      <c r="E38" s="32">
        <v>78386162356</v>
      </c>
      <c r="F38" s="30"/>
      <c r="G38" s="32">
        <v>71868835420</v>
      </c>
      <c r="H38" s="30"/>
      <c r="I38" s="32">
        <v>6517326936</v>
      </c>
      <c r="J38" s="30"/>
      <c r="K38" s="32">
        <v>6114304</v>
      </c>
      <c r="L38" s="30"/>
      <c r="M38" s="32">
        <v>78386162356</v>
      </c>
      <c r="N38" s="30"/>
      <c r="O38" s="32">
        <v>89816982451</v>
      </c>
      <c r="P38" s="30"/>
      <c r="Q38" s="48">
        <v>-11430820094</v>
      </c>
      <c r="R38" s="48"/>
    </row>
    <row r="39" spans="1:18" ht="21.75" customHeight="1" x14ac:dyDescent="0.2">
      <c r="A39" s="8" t="s">
        <v>30</v>
      </c>
      <c r="C39" s="32">
        <v>1138232</v>
      </c>
      <c r="D39" s="30"/>
      <c r="E39" s="32">
        <v>34334777385</v>
      </c>
      <c r="F39" s="30"/>
      <c r="G39" s="32">
        <v>22149319714</v>
      </c>
      <c r="H39" s="30"/>
      <c r="I39" s="32">
        <v>12185457671</v>
      </c>
      <c r="J39" s="30"/>
      <c r="K39" s="32">
        <v>1138232</v>
      </c>
      <c r="L39" s="30"/>
      <c r="M39" s="32">
        <v>34334777385</v>
      </c>
      <c r="N39" s="30"/>
      <c r="O39" s="32">
        <v>35580304531</v>
      </c>
      <c r="P39" s="30"/>
      <c r="Q39" s="48">
        <v>-1245527145</v>
      </c>
      <c r="R39" s="48"/>
    </row>
    <row r="40" spans="1:18" ht="21.75" customHeight="1" x14ac:dyDescent="0.2">
      <c r="A40" s="8" t="s">
        <v>74</v>
      </c>
      <c r="C40" s="32">
        <v>2050000</v>
      </c>
      <c r="D40" s="30"/>
      <c r="E40" s="32">
        <v>31163231620</v>
      </c>
      <c r="F40" s="30"/>
      <c r="G40" s="32">
        <v>21139933988</v>
      </c>
      <c r="H40" s="30"/>
      <c r="I40" s="32">
        <v>10023297632</v>
      </c>
      <c r="J40" s="30"/>
      <c r="K40" s="32">
        <v>2050000</v>
      </c>
      <c r="L40" s="30"/>
      <c r="M40" s="32">
        <v>31163231620</v>
      </c>
      <c r="N40" s="30"/>
      <c r="O40" s="32">
        <v>21139933988</v>
      </c>
      <c r="P40" s="30"/>
      <c r="Q40" s="48">
        <v>10023297632</v>
      </c>
      <c r="R40" s="48"/>
    </row>
    <row r="41" spans="1:18" ht="21.75" customHeight="1" x14ac:dyDescent="0.2">
      <c r="A41" s="8" t="s">
        <v>58</v>
      </c>
      <c r="C41" s="32">
        <v>750000</v>
      </c>
      <c r="D41" s="30"/>
      <c r="E41" s="32">
        <v>7367604750</v>
      </c>
      <c r="F41" s="30"/>
      <c r="G41" s="32">
        <v>6854105025</v>
      </c>
      <c r="H41" s="30"/>
      <c r="I41" s="32">
        <v>513499724</v>
      </c>
      <c r="J41" s="30"/>
      <c r="K41" s="32">
        <v>750000</v>
      </c>
      <c r="L41" s="30"/>
      <c r="M41" s="32">
        <v>7367604750</v>
      </c>
      <c r="N41" s="30"/>
      <c r="O41" s="32">
        <v>6271538220</v>
      </c>
      <c r="P41" s="30"/>
      <c r="Q41" s="48">
        <v>1096066530</v>
      </c>
      <c r="R41" s="48"/>
    </row>
    <row r="42" spans="1:18" ht="21.75" customHeight="1" x14ac:dyDescent="0.2">
      <c r="A42" s="8" t="s">
        <v>48</v>
      </c>
      <c r="C42" s="32">
        <v>5675000</v>
      </c>
      <c r="D42" s="30"/>
      <c r="E42" s="32">
        <v>95729248250</v>
      </c>
      <c r="F42" s="30"/>
      <c r="G42" s="32">
        <v>89173750999</v>
      </c>
      <c r="H42" s="30"/>
      <c r="I42" s="32">
        <v>6555497250</v>
      </c>
      <c r="J42" s="30"/>
      <c r="K42" s="32">
        <v>5675000</v>
      </c>
      <c r="L42" s="30"/>
      <c r="M42" s="32">
        <v>95729248250</v>
      </c>
      <c r="N42" s="30"/>
      <c r="O42" s="32">
        <v>87326916349</v>
      </c>
      <c r="P42" s="30"/>
      <c r="Q42" s="48">
        <v>8402331900</v>
      </c>
      <c r="R42" s="48"/>
    </row>
    <row r="43" spans="1:18" ht="21.75" customHeight="1" x14ac:dyDescent="0.2">
      <c r="A43" s="8" t="s">
        <v>64</v>
      </c>
      <c r="C43" s="32">
        <v>1693</v>
      </c>
      <c r="D43" s="30"/>
      <c r="E43" s="32">
        <v>35450749653</v>
      </c>
      <c r="F43" s="30"/>
      <c r="G43" s="32">
        <v>36986341832</v>
      </c>
      <c r="H43" s="30"/>
      <c r="I43" s="32">
        <v>-1535592178</v>
      </c>
      <c r="J43" s="30"/>
      <c r="K43" s="32">
        <v>1693</v>
      </c>
      <c r="L43" s="30"/>
      <c r="M43" s="32">
        <v>35450749653</v>
      </c>
      <c r="N43" s="30"/>
      <c r="O43" s="32">
        <v>36986341832</v>
      </c>
      <c r="P43" s="30"/>
      <c r="Q43" s="48">
        <v>-1535592178</v>
      </c>
      <c r="R43" s="48"/>
    </row>
    <row r="44" spans="1:18" ht="21.75" customHeight="1" x14ac:dyDescent="0.2">
      <c r="A44" s="8" t="s">
        <v>68</v>
      </c>
      <c r="C44" s="32">
        <v>75000</v>
      </c>
      <c r="D44" s="30"/>
      <c r="E44" s="32">
        <v>15736161862</v>
      </c>
      <c r="F44" s="30"/>
      <c r="G44" s="32">
        <v>12994266232</v>
      </c>
      <c r="H44" s="30"/>
      <c r="I44" s="32">
        <v>2741895630</v>
      </c>
      <c r="J44" s="30"/>
      <c r="K44" s="32">
        <v>75000</v>
      </c>
      <c r="L44" s="30"/>
      <c r="M44" s="32">
        <v>15736161862</v>
      </c>
      <c r="N44" s="30"/>
      <c r="O44" s="32">
        <v>12994266232</v>
      </c>
      <c r="P44" s="30"/>
      <c r="Q44" s="48">
        <v>2741895630</v>
      </c>
      <c r="R44" s="48"/>
    </row>
    <row r="45" spans="1:18" ht="21.75" customHeight="1" x14ac:dyDescent="0.2">
      <c r="A45" s="8" t="s">
        <v>65</v>
      </c>
      <c r="C45" s="32">
        <v>400000</v>
      </c>
      <c r="D45" s="30"/>
      <c r="E45" s="32">
        <v>254814936</v>
      </c>
      <c r="F45" s="30"/>
      <c r="G45" s="32">
        <v>243847879</v>
      </c>
      <c r="H45" s="30"/>
      <c r="I45" s="32">
        <v>10967056</v>
      </c>
      <c r="J45" s="30"/>
      <c r="K45" s="32">
        <v>400000</v>
      </c>
      <c r="L45" s="30"/>
      <c r="M45" s="32">
        <v>254814936</v>
      </c>
      <c r="N45" s="30"/>
      <c r="O45" s="32">
        <v>243847879</v>
      </c>
      <c r="P45" s="30"/>
      <c r="Q45" s="48">
        <v>10967056</v>
      </c>
      <c r="R45" s="48"/>
    </row>
    <row r="46" spans="1:18" ht="21.75" customHeight="1" x14ac:dyDescent="0.2">
      <c r="A46" s="8" t="s">
        <v>55</v>
      </c>
      <c r="C46" s="32">
        <v>3787585</v>
      </c>
      <c r="D46" s="30"/>
      <c r="E46" s="32">
        <v>6013291148</v>
      </c>
      <c r="F46" s="30"/>
      <c r="G46" s="32">
        <v>6013291148</v>
      </c>
      <c r="H46" s="30"/>
      <c r="I46" s="32">
        <v>0</v>
      </c>
      <c r="J46" s="30"/>
      <c r="K46" s="32">
        <v>3787585</v>
      </c>
      <c r="L46" s="30"/>
      <c r="M46" s="32">
        <v>6013291148</v>
      </c>
      <c r="N46" s="30"/>
      <c r="O46" s="32">
        <v>4314746004</v>
      </c>
      <c r="P46" s="30"/>
      <c r="Q46" s="48">
        <v>1698545144</v>
      </c>
      <c r="R46" s="48"/>
    </row>
    <row r="47" spans="1:18" ht="21.75" customHeight="1" x14ac:dyDescent="0.2">
      <c r="A47" s="8" t="s">
        <v>49</v>
      </c>
      <c r="C47" s="32">
        <v>1240000</v>
      </c>
      <c r="D47" s="30"/>
      <c r="E47" s="32">
        <v>18493134444</v>
      </c>
      <c r="F47" s="30"/>
      <c r="G47" s="32">
        <v>13367226387</v>
      </c>
      <c r="H47" s="30"/>
      <c r="I47" s="32">
        <v>5125908057</v>
      </c>
      <c r="J47" s="30"/>
      <c r="K47" s="32">
        <v>1240000</v>
      </c>
      <c r="L47" s="30"/>
      <c r="M47" s="32">
        <v>18493134444</v>
      </c>
      <c r="N47" s="30"/>
      <c r="O47" s="32">
        <v>9916794222</v>
      </c>
      <c r="P47" s="30"/>
      <c r="Q47" s="48">
        <v>8576340222</v>
      </c>
      <c r="R47" s="48"/>
    </row>
    <row r="48" spans="1:18" ht="21.75" customHeight="1" x14ac:dyDescent="0.2">
      <c r="A48" s="8" t="s">
        <v>23</v>
      </c>
      <c r="C48" s="32">
        <v>173198732</v>
      </c>
      <c r="D48" s="30"/>
      <c r="E48" s="32">
        <v>227886235092</v>
      </c>
      <c r="F48" s="30"/>
      <c r="G48" s="32">
        <v>170688258067</v>
      </c>
      <c r="H48" s="30"/>
      <c r="I48" s="32">
        <v>57197977025</v>
      </c>
      <c r="J48" s="30"/>
      <c r="K48" s="32">
        <v>173198732</v>
      </c>
      <c r="L48" s="30"/>
      <c r="M48" s="32">
        <v>227886235092</v>
      </c>
      <c r="N48" s="30"/>
      <c r="O48" s="32">
        <v>141060796410</v>
      </c>
      <c r="P48" s="30"/>
      <c r="Q48" s="48">
        <v>86825438682</v>
      </c>
      <c r="R48" s="48"/>
    </row>
    <row r="49" spans="1:18" ht="21.75" customHeight="1" x14ac:dyDescent="0.2">
      <c r="A49" s="8" t="s">
        <v>67</v>
      </c>
      <c r="C49" s="32">
        <v>765547</v>
      </c>
      <c r="D49" s="30"/>
      <c r="E49" s="32">
        <v>35322763458</v>
      </c>
      <c r="F49" s="30"/>
      <c r="G49" s="32">
        <v>28408150072</v>
      </c>
      <c r="H49" s="30"/>
      <c r="I49" s="32">
        <v>6914613386</v>
      </c>
      <c r="J49" s="30"/>
      <c r="K49" s="32">
        <v>765547</v>
      </c>
      <c r="L49" s="30"/>
      <c r="M49" s="32">
        <v>35322763458</v>
      </c>
      <c r="N49" s="30"/>
      <c r="O49" s="32">
        <v>28408150072</v>
      </c>
      <c r="P49" s="30"/>
      <c r="Q49" s="48">
        <v>6914613386</v>
      </c>
      <c r="R49" s="48"/>
    </row>
    <row r="50" spans="1:18" ht="21.75" customHeight="1" x14ac:dyDescent="0.2">
      <c r="A50" s="8" t="s">
        <v>70</v>
      </c>
      <c r="C50" s="32">
        <v>750000</v>
      </c>
      <c r="D50" s="30"/>
      <c r="E50" s="32">
        <v>24223791375</v>
      </c>
      <c r="F50" s="30"/>
      <c r="G50" s="32">
        <v>20393778956</v>
      </c>
      <c r="H50" s="30"/>
      <c r="I50" s="32">
        <v>3830012418</v>
      </c>
      <c r="J50" s="30"/>
      <c r="K50" s="32">
        <v>750000</v>
      </c>
      <c r="L50" s="30"/>
      <c r="M50" s="32">
        <v>24223791375</v>
      </c>
      <c r="N50" s="30"/>
      <c r="O50" s="32">
        <v>20393778956</v>
      </c>
      <c r="P50" s="30"/>
      <c r="Q50" s="48">
        <v>3830012418</v>
      </c>
      <c r="R50" s="48"/>
    </row>
    <row r="51" spans="1:18" ht="21.75" customHeight="1" x14ac:dyDescent="0.2">
      <c r="A51" s="8" t="s">
        <v>44</v>
      </c>
      <c r="C51" s="32">
        <v>8942001</v>
      </c>
      <c r="D51" s="30"/>
      <c r="E51" s="32">
        <v>42714041105</v>
      </c>
      <c r="F51" s="30"/>
      <c r="G51" s="32">
        <v>24950536682</v>
      </c>
      <c r="H51" s="30"/>
      <c r="I51" s="32">
        <v>17763504423</v>
      </c>
      <c r="J51" s="30"/>
      <c r="K51" s="32">
        <v>8942001</v>
      </c>
      <c r="L51" s="30"/>
      <c r="M51" s="32">
        <v>42714041105</v>
      </c>
      <c r="N51" s="30"/>
      <c r="O51" s="32">
        <v>18213143196</v>
      </c>
      <c r="P51" s="30"/>
      <c r="Q51" s="48">
        <v>24500897909</v>
      </c>
      <c r="R51" s="48"/>
    </row>
    <row r="52" spans="1:18" ht="21.75" customHeight="1" x14ac:dyDescent="0.2">
      <c r="A52" s="8" t="s">
        <v>63</v>
      </c>
      <c r="C52" s="32">
        <v>405000</v>
      </c>
      <c r="D52" s="30"/>
      <c r="E52" s="32">
        <v>6425890906</v>
      </c>
      <c r="F52" s="30"/>
      <c r="G52" s="32">
        <v>5070385588</v>
      </c>
      <c r="H52" s="30"/>
      <c r="I52" s="32">
        <v>1355505318</v>
      </c>
      <c r="J52" s="30"/>
      <c r="K52" s="32">
        <v>405000</v>
      </c>
      <c r="L52" s="30"/>
      <c r="M52" s="32">
        <v>6425890906</v>
      </c>
      <c r="N52" s="30"/>
      <c r="O52" s="32">
        <v>3776458621</v>
      </c>
      <c r="P52" s="30"/>
      <c r="Q52" s="48">
        <v>2649432285</v>
      </c>
      <c r="R52" s="48"/>
    </row>
    <row r="53" spans="1:18" ht="21.75" customHeight="1" x14ac:dyDescent="0.2">
      <c r="A53" s="8" t="s">
        <v>61</v>
      </c>
      <c r="C53" s="32">
        <v>23197125</v>
      </c>
      <c r="D53" s="30"/>
      <c r="E53" s="32">
        <v>508003093708</v>
      </c>
      <c r="F53" s="30"/>
      <c r="G53" s="32">
        <v>370234067190</v>
      </c>
      <c r="H53" s="30"/>
      <c r="I53" s="32">
        <v>137769026518</v>
      </c>
      <c r="J53" s="30"/>
      <c r="K53" s="32">
        <v>23197125</v>
      </c>
      <c r="L53" s="30"/>
      <c r="M53" s="32">
        <v>508003093708</v>
      </c>
      <c r="N53" s="30"/>
      <c r="O53" s="32">
        <v>125441515459</v>
      </c>
      <c r="P53" s="30"/>
      <c r="Q53" s="48">
        <v>382561578249</v>
      </c>
      <c r="R53" s="48"/>
    </row>
    <row r="54" spans="1:18" ht="21.75" customHeight="1" x14ac:dyDescent="0.2">
      <c r="A54" s="8" t="s">
        <v>25</v>
      </c>
      <c r="C54" s="32">
        <v>30354405</v>
      </c>
      <c r="D54" s="30"/>
      <c r="E54" s="32">
        <v>64456298061</v>
      </c>
      <c r="F54" s="30"/>
      <c r="G54" s="32">
        <v>52240647510</v>
      </c>
      <c r="H54" s="30"/>
      <c r="I54" s="32">
        <v>12215650551</v>
      </c>
      <c r="J54" s="30"/>
      <c r="K54" s="32">
        <v>30354405</v>
      </c>
      <c r="L54" s="30"/>
      <c r="M54" s="32">
        <v>64456298061</v>
      </c>
      <c r="N54" s="30"/>
      <c r="O54" s="32">
        <v>55768237872</v>
      </c>
      <c r="P54" s="30"/>
      <c r="Q54" s="48">
        <v>8688060189</v>
      </c>
      <c r="R54" s="48"/>
    </row>
    <row r="55" spans="1:18" ht="21.75" customHeight="1" x14ac:dyDescent="0.2">
      <c r="A55" s="8" t="s">
        <v>28</v>
      </c>
      <c r="C55" s="32">
        <v>18625253</v>
      </c>
      <c r="D55" s="30"/>
      <c r="E55" s="32">
        <v>95733029334</v>
      </c>
      <c r="F55" s="30"/>
      <c r="G55" s="32">
        <v>57144117124</v>
      </c>
      <c r="H55" s="30"/>
      <c r="I55" s="32">
        <v>38588912210</v>
      </c>
      <c r="J55" s="30"/>
      <c r="K55" s="32">
        <v>18625253</v>
      </c>
      <c r="L55" s="30"/>
      <c r="M55" s="32">
        <v>95733029334</v>
      </c>
      <c r="N55" s="30"/>
      <c r="O55" s="32">
        <v>70228283005</v>
      </c>
      <c r="P55" s="30"/>
      <c r="Q55" s="48">
        <v>25504746329</v>
      </c>
      <c r="R55" s="48"/>
    </row>
    <row r="56" spans="1:18" ht="21.75" customHeight="1" x14ac:dyDescent="0.2">
      <c r="A56" s="8" t="s">
        <v>19</v>
      </c>
      <c r="C56" s="32">
        <v>1675000</v>
      </c>
      <c r="D56" s="30"/>
      <c r="E56" s="32">
        <v>7811645575</v>
      </c>
      <c r="F56" s="30"/>
      <c r="G56" s="32">
        <v>6847655270</v>
      </c>
      <c r="H56" s="30"/>
      <c r="I56" s="32">
        <v>963990304</v>
      </c>
      <c r="J56" s="30"/>
      <c r="K56" s="32">
        <v>1675000</v>
      </c>
      <c r="L56" s="30"/>
      <c r="M56" s="32">
        <v>7811645575</v>
      </c>
      <c r="N56" s="30"/>
      <c r="O56" s="32">
        <v>7056959389</v>
      </c>
      <c r="P56" s="30"/>
      <c r="Q56" s="48">
        <v>754686185</v>
      </c>
      <c r="R56" s="48"/>
    </row>
    <row r="57" spans="1:18" ht="21.75" customHeight="1" x14ac:dyDescent="0.2">
      <c r="A57" s="8" t="s">
        <v>71</v>
      </c>
      <c r="C57" s="32">
        <v>2400000</v>
      </c>
      <c r="D57" s="30"/>
      <c r="E57" s="32">
        <v>6560889240</v>
      </c>
      <c r="F57" s="30"/>
      <c r="G57" s="32">
        <v>5286741174</v>
      </c>
      <c r="H57" s="30"/>
      <c r="I57" s="32">
        <v>1274148066</v>
      </c>
      <c r="J57" s="30"/>
      <c r="K57" s="32">
        <v>2400000</v>
      </c>
      <c r="L57" s="30"/>
      <c r="M57" s="32">
        <v>6560889240</v>
      </c>
      <c r="N57" s="30"/>
      <c r="O57" s="32">
        <v>5286741174</v>
      </c>
      <c r="P57" s="30"/>
      <c r="Q57" s="48">
        <v>1274148066</v>
      </c>
      <c r="R57" s="48"/>
    </row>
    <row r="58" spans="1:18" ht="21.75" customHeight="1" x14ac:dyDescent="0.2">
      <c r="A58" s="11" t="s">
        <v>46</v>
      </c>
      <c r="C58" s="34">
        <v>2138348</v>
      </c>
      <c r="D58" s="30"/>
      <c r="E58" s="44">
        <v>131637624080</v>
      </c>
      <c r="F58" s="30"/>
      <c r="G58" s="44">
        <v>75239686490</v>
      </c>
      <c r="H58" s="30"/>
      <c r="I58" s="44">
        <v>56397937590</v>
      </c>
      <c r="J58" s="30"/>
      <c r="K58" s="34">
        <v>2138348</v>
      </c>
      <c r="L58" s="30"/>
      <c r="M58" s="44">
        <v>131637624080</v>
      </c>
      <c r="N58" s="30"/>
      <c r="O58" s="44">
        <v>52715495769</v>
      </c>
      <c r="P58" s="30"/>
      <c r="Q58" s="59">
        <v>78922128311</v>
      </c>
      <c r="R58" s="59"/>
    </row>
    <row r="59" spans="1:18" ht="21.75" customHeight="1" x14ac:dyDescent="0.2">
      <c r="A59" s="15" t="s">
        <v>78</v>
      </c>
      <c r="C59" s="34"/>
      <c r="D59" s="30"/>
      <c r="E59" s="35">
        <v>3052236928720</v>
      </c>
      <c r="F59" s="30"/>
      <c r="G59" s="35">
        <v>2269866506131</v>
      </c>
      <c r="H59" s="30"/>
      <c r="I59" s="35">
        <v>782370422584</v>
      </c>
      <c r="J59" s="30"/>
      <c r="K59" s="34"/>
      <c r="L59" s="30"/>
      <c r="M59" s="35">
        <v>3052236928720</v>
      </c>
      <c r="N59" s="30"/>
      <c r="O59" s="35">
        <v>1984580552201</v>
      </c>
      <c r="P59" s="30"/>
      <c r="Q59" s="106">
        <v>1067656376514</v>
      </c>
      <c r="R59" s="106"/>
    </row>
    <row r="60" spans="1:18" x14ac:dyDescent="0.2"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1:18" x14ac:dyDescent="0.2">
      <c r="Q61" s="30">
        <f>'درآمد سرمایه گذاری در سهام'!Q83</f>
        <v>1067656376514</v>
      </c>
    </row>
    <row r="62" spans="1:18" x14ac:dyDescent="0.2">
      <c r="Q62" s="28">
        <f>Q59-Q61</f>
        <v>0</v>
      </c>
    </row>
  </sheetData>
  <mergeCells count="6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53:R53"/>
    <mergeCell ref="Q54:R54"/>
    <mergeCell ref="Q55:R55"/>
    <mergeCell ref="Q56:R56"/>
    <mergeCell ref="Q57:R57"/>
  </mergeCells>
  <pageMargins left="0.39" right="0.39" top="0.39" bottom="0.39" header="0" footer="0"/>
  <pageSetup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</row>
    <row r="2" spans="1:49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</row>
    <row r="4" spans="1:49" ht="14.45" customHeight="1" x14ac:dyDescent="0.2"/>
    <row r="5" spans="1:49" ht="14.45" customHeight="1" x14ac:dyDescent="0.2">
      <c r="A5" s="56" t="s">
        <v>79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49" ht="14.45" customHeight="1" x14ac:dyDescent="0.2">
      <c r="I6" s="53" t="s">
        <v>7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C6" s="53" t="s">
        <v>9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3" t="s">
        <v>80</v>
      </c>
      <c r="B8" s="53"/>
      <c r="C8" s="53"/>
      <c r="D8" s="53"/>
      <c r="E8" s="53"/>
      <c r="F8" s="53"/>
      <c r="G8" s="53"/>
      <c r="I8" s="53" t="s">
        <v>81</v>
      </c>
      <c r="J8" s="53"/>
      <c r="K8" s="53"/>
      <c r="M8" s="53" t="s">
        <v>82</v>
      </c>
      <c r="N8" s="53"/>
      <c r="O8" s="53"/>
      <c r="Q8" s="53" t="s">
        <v>83</v>
      </c>
      <c r="R8" s="53"/>
      <c r="S8" s="53"/>
      <c r="T8" s="53"/>
      <c r="U8" s="53"/>
      <c r="W8" s="53" t="s">
        <v>84</v>
      </c>
      <c r="X8" s="53"/>
      <c r="Y8" s="53"/>
      <c r="Z8" s="53"/>
      <c r="AA8" s="53"/>
      <c r="AC8" s="53" t="s">
        <v>81</v>
      </c>
      <c r="AD8" s="53"/>
      <c r="AE8" s="53"/>
      <c r="AF8" s="53"/>
      <c r="AG8" s="53"/>
      <c r="AI8" s="53" t="s">
        <v>82</v>
      </c>
      <c r="AJ8" s="53"/>
      <c r="AK8" s="53"/>
      <c r="AM8" s="53" t="s">
        <v>83</v>
      </c>
      <c r="AN8" s="53"/>
      <c r="AO8" s="53"/>
      <c r="AQ8" s="53" t="s">
        <v>84</v>
      </c>
      <c r="AR8" s="53"/>
      <c r="AS8" s="53"/>
    </row>
    <row r="9" spans="1:49" ht="14.45" customHeight="1" x14ac:dyDescent="0.2">
      <c r="A9" s="56" t="s">
        <v>85</v>
      </c>
      <c r="B9" s="57"/>
      <c r="C9" s="57"/>
      <c r="D9" s="57"/>
      <c r="E9" s="57"/>
      <c r="F9" s="57"/>
      <c r="G9" s="57"/>
      <c r="H9" s="56"/>
      <c r="I9" s="57"/>
      <c r="J9" s="57"/>
      <c r="K9" s="57"/>
      <c r="L9" s="56"/>
      <c r="M9" s="57"/>
      <c r="N9" s="57"/>
      <c r="O9" s="57"/>
      <c r="P9" s="56"/>
      <c r="Q9" s="57"/>
      <c r="R9" s="57"/>
      <c r="S9" s="57"/>
      <c r="T9" s="57"/>
      <c r="U9" s="57"/>
      <c r="V9" s="56"/>
      <c r="W9" s="57"/>
      <c r="X9" s="57"/>
      <c r="Y9" s="57"/>
      <c r="Z9" s="57"/>
      <c r="AA9" s="57"/>
      <c r="AB9" s="56"/>
      <c r="AC9" s="57"/>
      <c r="AD9" s="57"/>
      <c r="AE9" s="57"/>
      <c r="AF9" s="57"/>
      <c r="AG9" s="57"/>
      <c r="AH9" s="56"/>
      <c r="AI9" s="57"/>
      <c r="AJ9" s="57"/>
      <c r="AK9" s="57"/>
      <c r="AL9" s="56"/>
      <c r="AM9" s="57"/>
      <c r="AN9" s="57"/>
      <c r="AO9" s="57"/>
      <c r="AP9" s="56"/>
      <c r="AQ9" s="57"/>
      <c r="AR9" s="57"/>
      <c r="AS9" s="57"/>
      <c r="AT9" s="56"/>
      <c r="AU9" s="56"/>
      <c r="AV9" s="56"/>
      <c r="AW9" s="56"/>
    </row>
    <row r="10" spans="1:49" ht="14.45" customHeight="1" x14ac:dyDescent="0.2">
      <c r="C10" s="53" t="s">
        <v>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Y10" s="53" t="s">
        <v>9</v>
      </c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</row>
    <row r="11" spans="1:49" ht="14.45" customHeight="1" x14ac:dyDescent="0.2">
      <c r="A11" s="2" t="s">
        <v>80</v>
      </c>
      <c r="C11" s="4" t="s">
        <v>86</v>
      </c>
      <c r="D11" s="3"/>
      <c r="E11" s="4" t="s">
        <v>87</v>
      </c>
      <c r="F11" s="3"/>
      <c r="G11" s="52" t="s">
        <v>88</v>
      </c>
      <c r="H11" s="52"/>
      <c r="I11" s="52"/>
      <c r="J11" s="3"/>
      <c r="K11" s="52" t="s">
        <v>89</v>
      </c>
      <c r="L11" s="52"/>
      <c r="M11" s="52"/>
      <c r="N11" s="3"/>
      <c r="O11" s="52" t="s">
        <v>82</v>
      </c>
      <c r="P11" s="52"/>
      <c r="Q11" s="52"/>
      <c r="R11" s="3"/>
      <c r="S11" s="52" t="s">
        <v>83</v>
      </c>
      <c r="T11" s="52"/>
      <c r="U11" s="52"/>
      <c r="V11" s="52"/>
      <c r="W11" s="52"/>
      <c r="Y11" s="52" t="s">
        <v>86</v>
      </c>
      <c r="Z11" s="52"/>
      <c r="AA11" s="52"/>
      <c r="AB11" s="52"/>
      <c r="AC11" s="52"/>
      <c r="AD11" s="3"/>
      <c r="AE11" s="52" t="s">
        <v>87</v>
      </c>
      <c r="AF11" s="52"/>
      <c r="AG11" s="52"/>
      <c r="AH11" s="52"/>
      <c r="AI11" s="52"/>
      <c r="AJ11" s="3"/>
      <c r="AK11" s="52" t="s">
        <v>88</v>
      </c>
      <c r="AL11" s="52"/>
      <c r="AM11" s="52"/>
      <c r="AN11" s="3"/>
      <c r="AO11" s="52" t="s">
        <v>89</v>
      </c>
      <c r="AP11" s="52"/>
      <c r="AQ11" s="52"/>
      <c r="AR11" s="3"/>
      <c r="AS11" s="52" t="s">
        <v>82</v>
      </c>
      <c r="AT11" s="52"/>
      <c r="AU11" s="3"/>
      <c r="AV11" s="4" t="s">
        <v>83</v>
      </c>
    </row>
    <row r="12" spans="1:49" ht="14.45" customHeight="1" x14ac:dyDescent="0.2">
      <c r="A12" s="56" t="s">
        <v>90</v>
      </c>
      <c r="B12" s="56"/>
      <c r="C12" s="57"/>
      <c r="D12" s="56"/>
      <c r="E12" s="57"/>
      <c r="F12" s="56"/>
      <c r="G12" s="57"/>
      <c r="H12" s="57"/>
      <c r="I12" s="57"/>
      <c r="J12" s="56"/>
      <c r="K12" s="57"/>
      <c r="L12" s="57"/>
      <c r="M12" s="57"/>
      <c r="N12" s="56"/>
      <c r="O12" s="57"/>
      <c r="P12" s="57"/>
      <c r="Q12" s="57"/>
      <c r="R12" s="56"/>
      <c r="S12" s="57"/>
      <c r="T12" s="57"/>
      <c r="U12" s="57"/>
      <c r="V12" s="57"/>
      <c r="W12" s="57"/>
      <c r="X12" s="56"/>
      <c r="Y12" s="57"/>
      <c r="Z12" s="57"/>
      <c r="AA12" s="57"/>
      <c r="AB12" s="57"/>
      <c r="AC12" s="57"/>
      <c r="AD12" s="56"/>
      <c r="AE12" s="57"/>
      <c r="AF12" s="57"/>
      <c r="AG12" s="57"/>
      <c r="AH12" s="57"/>
      <c r="AI12" s="57"/>
      <c r="AJ12" s="56"/>
      <c r="AK12" s="57"/>
      <c r="AL12" s="57"/>
      <c r="AM12" s="57"/>
      <c r="AN12" s="56"/>
      <c r="AO12" s="57"/>
      <c r="AP12" s="57"/>
      <c r="AQ12" s="57"/>
      <c r="AR12" s="56"/>
      <c r="AS12" s="57"/>
      <c r="AT12" s="57"/>
      <c r="AU12" s="56"/>
      <c r="AV12" s="57"/>
      <c r="AW12" s="56"/>
    </row>
    <row r="13" spans="1:49" ht="14.45" customHeight="1" x14ac:dyDescent="0.2">
      <c r="C13" s="53" t="s">
        <v>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O13" s="53" t="s">
        <v>9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1:49" ht="14.45" customHeight="1" x14ac:dyDescent="0.2">
      <c r="A14" s="2" t="s">
        <v>80</v>
      </c>
      <c r="C14" s="4" t="s">
        <v>87</v>
      </c>
      <c r="D14" s="3"/>
      <c r="E14" s="4" t="s">
        <v>89</v>
      </c>
      <c r="F14" s="3"/>
      <c r="G14" s="52" t="s">
        <v>82</v>
      </c>
      <c r="H14" s="52"/>
      <c r="I14" s="52"/>
      <c r="J14" s="3"/>
      <c r="K14" s="52" t="s">
        <v>83</v>
      </c>
      <c r="L14" s="52"/>
      <c r="M14" s="52"/>
      <c r="O14" s="52" t="s">
        <v>87</v>
      </c>
      <c r="P14" s="52"/>
      <c r="Q14" s="52"/>
      <c r="R14" s="52"/>
      <c r="S14" s="52"/>
      <c r="T14" s="3"/>
      <c r="U14" s="52" t="s">
        <v>89</v>
      </c>
      <c r="V14" s="52"/>
      <c r="W14" s="52"/>
      <c r="X14" s="52"/>
      <c r="Y14" s="52"/>
      <c r="Z14" s="3"/>
      <c r="AA14" s="52" t="s">
        <v>82</v>
      </c>
      <c r="AB14" s="52"/>
      <c r="AC14" s="52"/>
      <c r="AD14" s="52"/>
      <c r="AE14" s="52"/>
      <c r="AF14" s="3"/>
      <c r="AG14" s="52" t="s">
        <v>83</v>
      </c>
      <c r="AH14" s="52"/>
      <c r="AI14" s="5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I21" sqref="I2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4.45" customHeight="1" x14ac:dyDescent="0.2"/>
    <row r="5" spans="1:27" ht="14.45" customHeight="1" x14ac:dyDescent="0.2">
      <c r="A5" s="1" t="s">
        <v>91</v>
      </c>
      <c r="B5" s="56" t="s">
        <v>92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14.45" customHeight="1" x14ac:dyDescent="0.2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7" ht="14.45" customHeight="1" x14ac:dyDescent="0.2">
      <c r="E7" s="3"/>
      <c r="F7" s="3"/>
      <c r="G7" s="3"/>
      <c r="H7" s="3"/>
      <c r="I7" s="3"/>
      <c r="K7" s="52" t="s">
        <v>93</v>
      </c>
      <c r="L7" s="52"/>
      <c r="M7" s="52"/>
      <c r="N7" s="3"/>
      <c r="O7" s="52" t="s">
        <v>94</v>
      </c>
      <c r="P7" s="52"/>
      <c r="Q7" s="5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3" t="s">
        <v>95</v>
      </c>
      <c r="B8" s="53"/>
      <c r="D8" s="53" t="s">
        <v>96</v>
      </c>
      <c r="E8" s="5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view="pageBreakPreview" zoomScaleNormal="100" zoomScaleSheetLayoutView="100" workbookViewId="0">
      <selection activeCell="D22" sqref="D2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</row>
    <row r="3" spans="1:3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ht="14.45" customHeight="1" x14ac:dyDescent="0.2"/>
    <row r="5" spans="1:38" ht="14.45" customHeight="1" x14ac:dyDescent="0.2">
      <c r="A5" s="1" t="s">
        <v>98</v>
      </c>
      <c r="B5" s="56" t="s">
        <v>99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14.45" customHeight="1" x14ac:dyDescent="0.2">
      <c r="A6" s="53" t="s">
        <v>100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2" t="s">
        <v>10</v>
      </c>
      <c r="W7" s="52"/>
      <c r="X7" s="52"/>
      <c r="Y7" s="3"/>
      <c r="Z7" s="52" t="s">
        <v>11</v>
      </c>
      <c r="AA7" s="52"/>
      <c r="AB7" s="5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3" t="s">
        <v>101</v>
      </c>
      <c r="B8" s="53"/>
      <c r="D8" s="2" t="s">
        <v>102</v>
      </c>
      <c r="F8" s="2" t="s">
        <v>103</v>
      </c>
      <c r="H8" s="2" t="s">
        <v>104</v>
      </c>
      <c r="J8" s="2" t="s">
        <v>105</v>
      </c>
      <c r="L8" s="2" t="s">
        <v>106</v>
      </c>
      <c r="N8" s="2" t="s">
        <v>84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8" t="s">
        <v>107</v>
      </c>
      <c r="B9" s="58"/>
      <c r="D9" s="5" t="s">
        <v>108</v>
      </c>
      <c r="F9" s="5" t="s">
        <v>108</v>
      </c>
      <c r="H9" s="5" t="s">
        <v>109</v>
      </c>
      <c r="J9" s="5" t="s">
        <v>110</v>
      </c>
      <c r="L9" s="7">
        <v>19</v>
      </c>
      <c r="N9" s="7">
        <v>19</v>
      </c>
      <c r="P9" s="6">
        <v>85000</v>
      </c>
      <c r="R9" s="20">
        <v>85015406250</v>
      </c>
      <c r="T9" s="20">
        <v>84953781250</v>
      </c>
      <c r="V9" s="6">
        <v>0</v>
      </c>
      <c r="X9" s="20">
        <v>0</v>
      </c>
      <c r="Z9" s="6">
        <v>85000</v>
      </c>
      <c r="AB9" s="20">
        <v>84954531250</v>
      </c>
      <c r="AD9" s="6">
        <v>0</v>
      </c>
      <c r="AF9" s="6">
        <v>0</v>
      </c>
      <c r="AH9" s="20">
        <v>0</v>
      </c>
      <c r="AJ9" s="20">
        <v>0</v>
      </c>
      <c r="AL9" s="19">
        <v>0</v>
      </c>
    </row>
    <row r="10" spans="1:38" ht="21.75" customHeight="1" x14ac:dyDescent="0.2">
      <c r="A10" s="50" t="s">
        <v>78</v>
      </c>
      <c r="B10" s="50"/>
      <c r="D10" s="27"/>
      <c r="F10" s="27"/>
      <c r="G10" s="36"/>
      <c r="H10" s="27"/>
      <c r="I10" s="36"/>
      <c r="J10" s="27"/>
      <c r="K10" s="36"/>
      <c r="L10" s="27"/>
      <c r="M10" s="36"/>
      <c r="N10" s="27"/>
      <c r="P10" s="27"/>
      <c r="R10" s="16">
        <v>85015406250</v>
      </c>
      <c r="T10" s="16">
        <v>84953781250</v>
      </c>
      <c r="V10" s="27"/>
      <c r="X10" s="16">
        <v>0</v>
      </c>
      <c r="Z10" s="27"/>
      <c r="AB10" s="16">
        <v>84954531250</v>
      </c>
      <c r="AD10" s="27"/>
      <c r="AF10" s="27"/>
      <c r="AH10" s="16">
        <v>0</v>
      </c>
      <c r="AJ10" s="16">
        <v>0</v>
      </c>
      <c r="AL10" s="17">
        <v>0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Normal="100" zoomScaleSheetLayoutView="100" workbookViewId="0">
      <selection activeCell="I31" sqref="I3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 x14ac:dyDescent="0.2">
      <c r="A4" s="56" t="s">
        <v>111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14.45" customHeight="1" x14ac:dyDescent="0.2">
      <c r="A5" s="56" t="s">
        <v>112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/>
    <row r="7" spans="1:13" ht="14.45" customHeight="1" x14ac:dyDescent="0.2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4.45" customHeight="1" x14ac:dyDescent="0.2">
      <c r="A8" s="2" t="s">
        <v>113</v>
      </c>
      <c r="C8" s="4" t="s">
        <v>13</v>
      </c>
      <c r="D8" s="3"/>
      <c r="E8" s="4" t="s">
        <v>114</v>
      </c>
      <c r="F8" s="3"/>
      <c r="G8" s="4" t="s">
        <v>115</v>
      </c>
      <c r="H8" s="3"/>
      <c r="I8" s="4" t="s">
        <v>116</v>
      </c>
      <c r="J8" s="3"/>
      <c r="K8" s="4" t="s">
        <v>117</v>
      </c>
      <c r="L8" s="3"/>
      <c r="M8" s="4" t="s">
        <v>118</v>
      </c>
    </row>
    <row r="9" spans="1:13" ht="21.75" customHeight="1" x14ac:dyDescent="0.2">
      <c r="A9" s="18" t="s">
        <v>55</v>
      </c>
      <c r="C9" s="6">
        <v>3787585</v>
      </c>
      <c r="E9" s="6">
        <v>2000</v>
      </c>
      <c r="G9" s="6">
        <v>1600</v>
      </c>
      <c r="I9" s="7" t="s">
        <v>119</v>
      </c>
      <c r="K9" s="20">
        <v>6060136000</v>
      </c>
      <c r="M9" s="5" t="s">
        <v>250</v>
      </c>
    </row>
    <row r="10" spans="1:13" ht="21.75" customHeight="1" x14ac:dyDescent="0.2">
      <c r="A10" s="15" t="s">
        <v>78</v>
      </c>
      <c r="C10" s="27"/>
      <c r="E10" s="27"/>
      <c r="F10" s="36"/>
      <c r="G10" s="27"/>
      <c r="H10" s="36"/>
      <c r="I10" s="27"/>
      <c r="K10" s="16">
        <v>6060136000</v>
      </c>
      <c r="M10" s="27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115" zoomScaleNormal="100" zoomScaleSheetLayoutView="115" workbookViewId="0">
      <selection activeCell="F31" sqref="F3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5703125" bestFit="1" customWidth="1"/>
    <col min="7" max="7" width="1.28515625" customWidth="1"/>
    <col min="8" max="8" width="17.57031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4.45" customHeight="1" x14ac:dyDescent="0.2"/>
    <row r="5" spans="1:12" ht="14.45" customHeight="1" x14ac:dyDescent="0.2">
      <c r="A5" s="1" t="s">
        <v>120</v>
      </c>
      <c r="B5" s="56" t="s">
        <v>121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5" customHeight="1" x14ac:dyDescent="0.2">
      <c r="D6" s="2" t="s">
        <v>7</v>
      </c>
      <c r="F6" s="53" t="s">
        <v>8</v>
      </c>
      <c r="G6" s="53"/>
      <c r="H6" s="5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3" t="s">
        <v>122</v>
      </c>
      <c r="B8" s="53"/>
      <c r="D8" s="2" t="s">
        <v>123</v>
      </c>
      <c r="F8" s="2" t="s">
        <v>124</v>
      </c>
      <c r="H8" s="2" t="s">
        <v>125</v>
      </c>
      <c r="J8" s="2" t="s">
        <v>123</v>
      </c>
      <c r="L8" s="2" t="s">
        <v>18</v>
      </c>
    </row>
    <row r="9" spans="1:12" ht="21.75" customHeight="1" x14ac:dyDescent="0.2">
      <c r="A9" s="54" t="s">
        <v>251</v>
      </c>
      <c r="B9" s="54"/>
      <c r="D9" s="37">
        <v>21901837</v>
      </c>
      <c r="E9" s="38"/>
      <c r="F9" s="37">
        <v>92868</v>
      </c>
      <c r="G9" s="38"/>
      <c r="H9" s="37">
        <v>693000</v>
      </c>
      <c r="I9" s="38"/>
      <c r="J9" s="37">
        <v>21301705</v>
      </c>
      <c r="K9" s="38"/>
      <c r="L9" s="42">
        <v>0</v>
      </c>
    </row>
    <row r="10" spans="1:12" ht="21.75" customHeight="1" x14ac:dyDescent="0.2">
      <c r="A10" s="51" t="s">
        <v>252</v>
      </c>
      <c r="B10" s="51"/>
      <c r="D10" s="39">
        <v>2279426</v>
      </c>
      <c r="E10" s="38"/>
      <c r="F10" s="39">
        <v>9638</v>
      </c>
      <c r="G10" s="38"/>
      <c r="H10" s="39">
        <v>0</v>
      </c>
      <c r="I10" s="38"/>
      <c r="J10" s="39">
        <v>2289064</v>
      </c>
      <c r="K10" s="38"/>
      <c r="L10" s="43">
        <v>0</v>
      </c>
    </row>
    <row r="11" spans="1:12" ht="21.75" customHeight="1" x14ac:dyDescent="0.2">
      <c r="A11" s="51" t="s">
        <v>253</v>
      </c>
      <c r="B11" s="51"/>
      <c r="D11" s="39">
        <v>36343210</v>
      </c>
      <c r="E11" s="38"/>
      <c r="F11" s="39">
        <v>151659</v>
      </c>
      <c r="G11" s="38"/>
      <c r="H11" s="39">
        <v>630000</v>
      </c>
      <c r="I11" s="38"/>
      <c r="J11" s="39">
        <v>35864869</v>
      </c>
      <c r="K11" s="38"/>
      <c r="L11" s="43">
        <v>0</v>
      </c>
    </row>
    <row r="12" spans="1:12" ht="21.75" customHeight="1" x14ac:dyDescent="0.2">
      <c r="A12" s="51" t="s">
        <v>254</v>
      </c>
      <c r="B12" s="51"/>
      <c r="D12" s="39">
        <v>988282</v>
      </c>
      <c r="E12" s="38"/>
      <c r="F12" s="39">
        <v>4179</v>
      </c>
      <c r="G12" s="38"/>
      <c r="H12" s="39">
        <v>630000</v>
      </c>
      <c r="I12" s="38"/>
      <c r="J12" s="39">
        <v>362461</v>
      </c>
      <c r="K12" s="38"/>
      <c r="L12" s="43">
        <v>0</v>
      </c>
    </row>
    <row r="13" spans="1:12" ht="21.75" customHeight="1" x14ac:dyDescent="0.2">
      <c r="A13" s="51" t="s">
        <v>255</v>
      </c>
      <c r="B13" s="51"/>
      <c r="D13" s="39">
        <v>1795990113</v>
      </c>
      <c r="E13" s="38"/>
      <c r="F13" s="39">
        <v>293580678920</v>
      </c>
      <c r="G13" s="38"/>
      <c r="H13" s="39">
        <v>294629120752</v>
      </c>
      <c r="I13" s="38"/>
      <c r="J13" s="39">
        <v>747548281</v>
      </c>
      <c r="K13" s="38"/>
      <c r="L13" s="43">
        <v>2.0000000000000001E-4</v>
      </c>
    </row>
    <row r="14" spans="1:12" ht="21.75" customHeight="1" x14ac:dyDescent="0.2">
      <c r="A14" s="51" t="s">
        <v>256</v>
      </c>
      <c r="B14" s="51"/>
      <c r="D14" s="39">
        <v>252153627513</v>
      </c>
      <c r="E14" s="38"/>
      <c r="F14" s="39">
        <v>759282268811</v>
      </c>
      <c r="G14" s="38"/>
      <c r="H14" s="39">
        <v>775585625000</v>
      </c>
      <c r="I14" s="38"/>
      <c r="J14" s="39">
        <v>235850271324</v>
      </c>
      <c r="K14" s="38"/>
      <c r="L14" s="43">
        <v>7.0199999999999999E-2</v>
      </c>
    </row>
    <row r="15" spans="1:12" ht="21.75" customHeight="1" thickBot="1" x14ac:dyDescent="0.25">
      <c r="A15" s="50" t="s">
        <v>78</v>
      </c>
      <c r="B15" s="50"/>
      <c r="D15" s="40">
        <v>254011130381</v>
      </c>
      <c r="E15" s="38"/>
      <c r="F15" s="40">
        <v>1052863206075</v>
      </c>
      <c r="G15" s="38"/>
      <c r="H15" s="40">
        <v>1070216698752</v>
      </c>
      <c r="I15" s="38"/>
      <c r="J15" s="40">
        <v>236657637704</v>
      </c>
      <c r="K15" s="38"/>
      <c r="L15" s="41">
        <v>0</v>
      </c>
    </row>
  </sheetData>
  <autoFilter ref="A8:L8" xr:uid="{00000000-0001-0000-0600-000000000000}">
    <filterColumn colId="0" showButton="0"/>
  </autoFilter>
  <mergeCells count="13">
    <mergeCell ref="A1:L1"/>
    <mergeCell ref="A2:L2"/>
    <mergeCell ref="A3:L3"/>
    <mergeCell ref="B5:L5"/>
    <mergeCell ref="F6:H6"/>
    <mergeCell ref="A15:B15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zoomScale="130" zoomScaleNormal="100" zoomScaleSheetLayoutView="130" workbookViewId="0">
      <selection activeCell="J14" sqref="J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2" ht="14.45" customHeight="1" x14ac:dyDescent="0.2"/>
    <row r="5" spans="1:12" ht="29.1" customHeight="1" x14ac:dyDescent="0.2">
      <c r="A5" s="1" t="s">
        <v>127</v>
      </c>
      <c r="B5" s="56" t="s">
        <v>128</v>
      </c>
      <c r="C5" s="56"/>
      <c r="D5" s="56"/>
      <c r="E5" s="56"/>
      <c r="F5" s="56"/>
      <c r="G5" s="56"/>
      <c r="H5" s="56"/>
      <c r="I5" s="56"/>
      <c r="J5" s="56"/>
    </row>
    <row r="6" spans="1:12" ht="14.45" customHeight="1" x14ac:dyDescent="0.2"/>
    <row r="7" spans="1:12" ht="14.45" customHeight="1" x14ac:dyDescent="0.2">
      <c r="A7" s="53" t="s">
        <v>129</v>
      </c>
      <c r="B7" s="53"/>
      <c r="D7" s="2" t="s">
        <v>130</v>
      </c>
      <c r="F7" s="2" t="s">
        <v>123</v>
      </c>
      <c r="H7" s="2" t="s">
        <v>131</v>
      </c>
      <c r="J7" s="105" t="s">
        <v>132</v>
      </c>
    </row>
    <row r="8" spans="1:12" ht="21.75" customHeight="1" x14ac:dyDescent="0.2">
      <c r="A8" s="54" t="s">
        <v>133</v>
      </c>
      <c r="B8" s="54"/>
      <c r="D8" s="5" t="s">
        <v>134</v>
      </c>
      <c r="F8" s="6">
        <f>'درآمد سرمایه گذاری در سهام'!U83</f>
        <v>1387093228332</v>
      </c>
      <c r="H8" s="99">
        <f>F8/$F$13</f>
        <v>0.91158888001165261</v>
      </c>
      <c r="I8" s="102"/>
      <c r="J8" s="100">
        <f>F8/$L$8</f>
        <v>0.41365800375106826</v>
      </c>
      <c r="L8" s="28">
        <v>3353236769877</v>
      </c>
    </row>
    <row r="9" spans="1:12" ht="21.75" customHeight="1" x14ac:dyDescent="0.2">
      <c r="A9" s="51" t="s">
        <v>135</v>
      </c>
      <c r="B9" s="51"/>
      <c r="D9" s="8" t="s">
        <v>136</v>
      </c>
      <c r="F9" s="9">
        <f>'درآمد سرمایه گذاری در صندوق'!U17</f>
        <v>40569514788</v>
      </c>
      <c r="H9" s="103">
        <f>F9/$F$13</f>
        <v>2.6662028040235881E-2</v>
      </c>
      <c r="I9" s="102"/>
      <c r="J9" s="100">
        <f t="shared" ref="J9:J12" si="0">F9/$L$8</f>
        <v>1.2098613242120726E-2</v>
      </c>
    </row>
    <row r="10" spans="1:12" ht="21.75" customHeight="1" x14ac:dyDescent="0.2">
      <c r="A10" s="51" t="s">
        <v>137</v>
      </c>
      <c r="B10" s="51"/>
      <c r="D10" s="8" t="s">
        <v>138</v>
      </c>
      <c r="F10" s="9">
        <f>'درآمد سرمایه گذاری در اوراق به'!R10</f>
        <v>23198333167</v>
      </c>
      <c r="H10" s="103">
        <f t="shared" ref="H10:H12" si="1">F10/$F$13</f>
        <v>1.524579755556351E-2</v>
      </c>
      <c r="I10" s="102"/>
      <c r="J10" s="100">
        <f t="shared" si="0"/>
        <v>6.9181912161397829E-3</v>
      </c>
    </row>
    <row r="11" spans="1:12" ht="21.75" customHeight="1" x14ac:dyDescent="0.2">
      <c r="A11" s="51" t="s">
        <v>139</v>
      </c>
      <c r="B11" s="51"/>
      <c r="D11" s="8" t="s">
        <v>140</v>
      </c>
      <c r="F11" s="9">
        <f>'سود سپرده بانکی'!M14</f>
        <v>67264312365</v>
      </c>
      <c r="H11" s="103">
        <f t="shared" si="1"/>
        <v>4.4205679849868042E-2</v>
      </c>
      <c r="I11" s="102"/>
      <c r="J11" s="100">
        <f t="shared" si="0"/>
        <v>2.0059517708159724E-2</v>
      </c>
    </row>
    <row r="12" spans="1:12" ht="21.75" customHeight="1" x14ac:dyDescent="0.2">
      <c r="A12" s="47" t="s">
        <v>141</v>
      </c>
      <c r="B12" s="47"/>
      <c r="D12" s="11" t="s">
        <v>142</v>
      </c>
      <c r="F12" s="13">
        <f>'سایر درآمدها'!F11</f>
        <v>3496099660</v>
      </c>
      <c r="H12" s="103">
        <f t="shared" si="1"/>
        <v>2.2976145426799759E-3</v>
      </c>
      <c r="I12" s="102"/>
      <c r="J12" s="100">
        <f t="shared" si="0"/>
        <v>1.0426044744010845E-3</v>
      </c>
    </row>
    <row r="13" spans="1:12" ht="21.75" customHeight="1" x14ac:dyDescent="0.2">
      <c r="A13" s="50" t="s">
        <v>78</v>
      </c>
      <c r="B13" s="50"/>
      <c r="D13" s="16"/>
      <c r="F13" s="16">
        <f>SUM(F8:F12)</f>
        <v>1521621488312</v>
      </c>
      <c r="H13" s="104">
        <f>SUM(H8:H12)</f>
        <v>1</v>
      </c>
      <c r="I13" s="102"/>
      <c r="J13" s="104">
        <f>SUM(J8:J12)</f>
        <v>0.4537769303918896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8"/>
  <sheetViews>
    <sheetView rightToLeft="1" view="pageBreakPreview" topLeftCell="A67" zoomScaleNormal="100" zoomScaleSheetLayoutView="100" workbookViewId="0">
      <selection activeCell="U10" sqref="U10:U8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7.7109375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6.28515625" style="65" bestFit="1" customWidth="1"/>
    <col min="15" max="16" width="1.28515625" customWidth="1"/>
    <col min="17" max="17" width="18.42578125" bestFit="1" customWidth="1"/>
    <col min="18" max="18" width="1.28515625" customWidth="1"/>
    <col min="19" max="19" width="17.7109375" bestFit="1" customWidth="1"/>
    <col min="20" max="20" width="1.28515625" customWidth="1"/>
    <col min="21" max="21" width="19.42578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/>
    <row r="5" spans="1:23" ht="14.45" customHeight="1" x14ac:dyDescent="0.2">
      <c r="A5" s="1" t="s">
        <v>143</v>
      </c>
      <c r="B5" s="56" t="s">
        <v>144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3" t="s">
        <v>145</v>
      </c>
      <c r="E6" s="53"/>
      <c r="F6" s="53"/>
      <c r="G6" s="53"/>
      <c r="H6" s="53"/>
      <c r="I6" s="53"/>
      <c r="J6" s="53"/>
      <c r="K6" s="53"/>
      <c r="L6" s="53"/>
      <c r="N6" s="53" t="s">
        <v>146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2" t="s">
        <v>78</v>
      </c>
      <c r="K7" s="52"/>
      <c r="L7" s="52"/>
      <c r="N7" s="66"/>
      <c r="O7" s="3"/>
      <c r="P7" s="3"/>
      <c r="Q7" s="3"/>
      <c r="R7" s="3"/>
      <c r="S7" s="3"/>
      <c r="T7" s="3"/>
      <c r="U7" s="52" t="s">
        <v>78</v>
      </c>
      <c r="V7" s="52"/>
      <c r="W7" s="52"/>
    </row>
    <row r="8" spans="1:23" ht="14.45" customHeight="1" x14ac:dyDescent="0.2">
      <c r="A8" s="53" t="s">
        <v>147</v>
      </c>
      <c r="B8" s="53"/>
      <c r="D8" s="2" t="s">
        <v>148</v>
      </c>
      <c r="F8" s="2" t="s">
        <v>149</v>
      </c>
      <c r="H8" s="2" t="s">
        <v>150</v>
      </c>
      <c r="J8" s="4" t="s">
        <v>123</v>
      </c>
      <c r="K8" s="3"/>
      <c r="L8" s="4" t="s">
        <v>131</v>
      </c>
      <c r="N8" s="25" t="s">
        <v>148</v>
      </c>
      <c r="P8" s="53" t="s">
        <v>149</v>
      </c>
      <c r="Q8" s="53"/>
      <c r="S8" s="2" t="s">
        <v>150</v>
      </c>
      <c r="U8" s="4" t="s">
        <v>123</v>
      </c>
      <c r="V8" s="3"/>
      <c r="W8" s="4" t="s">
        <v>131</v>
      </c>
    </row>
    <row r="9" spans="1:23" ht="21.75" customHeight="1" x14ac:dyDescent="0.2">
      <c r="A9" s="54" t="s">
        <v>62</v>
      </c>
      <c r="B9" s="54"/>
      <c r="D9" s="31">
        <v>0</v>
      </c>
      <c r="E9" s="30"/>
      <c r="F9" s="31">
        <v>0</v>
      </c>
      <c r="G9" s="30"/>
      <c r="H9" s="31">
        <v>122241586</v>
      </c>
      <c r="I9" s="30"/>
      <c r="J9" s="31">
        <v>122241586</v>
      </c>
      <c r="L9" s="7">
        <v>0.01</v>
      </c>
      <c r="N9" s="31">
        <v>0</v>
      </c>
      <c r="O9" s="30"/>
      <c r="P9" s="55">
        <v>0</v>
      </c>
      <c r="Q9" s="55"/>
      <c r="R9" s="30"/>
      <c r="S9" s="31">
        <v>619749620</v>
      </c>
      <c r="T9" s="30"/>
      <c r="U9" s="31">
        <f>N9+P9+S9</f>
        <v>619749620</v>
      </c>
      <c r="W9" s="7">
        <v>0.04</v>
      </c>
    </row>
    <row r="10" spans="1:23" ht="21.75" customHeight="1" x14ac:dyDescent="0.2">
      <c r="A10" s="51" t="s">
        <v>38</v>
      </c>
      <c r="B10" s="51"/>
      <c r="D10" s="32">
        <v>0</v>
      </c>
      <c r="E10" s="30"/>
      <c r="F10" s="32">
        <v>0</v>
      </c>
      <c r="G10" s="30"/>
      <c r="H10" s="32">
        <v>0</v>
      </c>
      <c r="I10" s="30"/>
      <c r="J10" s="32">
        <v>0</v>
      </c>
      <c r="L10" s="10">
        <v>0</v>
      </c>
      <c r="N10" s="32">
        <v>0</v>
      </c>
      <c r="O10" s="30"/>
      <c r="P10" s="48">
        <v>0</v>
      </c>
      <c r="Q10" s="48"/>
      <c r="R10" s="30"/>
      <c r="S10" s="32">
        <v>0</v>
      </c>
      <c r="T10" s="30"/>
      <c r="U10" s="32">
        <f>S10+P10+N10</f>
        <v>0</v>
      </c>
      <c r="W10" s="10">
        <v>0</v>
      </c>
    </row>
    <row r="11" spans="1:23" ht="21.75" customHeight="1" x14ac:dyDescent="0.2">
      <c r="A11" s="51" t="s">
        <v>36</v>
      </c>
      <c r="B11" s="51"/>
      <c r="D11" s="32">
        <v>0</v>
      </c>
      <c r="E11" s="30"/>
      <c r="F11" s="32">
        <v>0</v>
      </c>
      <c r="G11" s="30"/>
      <c r="H11" s="32">
        <v>1747916021</v>
      </c>
      <c r="I11" s="30"/>
      <c r="J11" s="32">
        <v>1747916021</v>
      </c>
      <c r="L11" s="10">
        <v>0.19</v>
      </c>
      <c r="N11" s="32">
        <v>0</v>
      </c>
      <c r="O11" s="30"/>
      <c r="P11" s="48">
        <v>0</v>
      </c>
      <c r="Q11" s="48"/>
      <c r="R11" s="30"/>
      <c r="S11" s="32">
        <v>1747916021</v>
      </c>
      <c r="T11" s="30"/>
      <c r="U11" s="32">
        <f t="shared" ref="U11:U74" si="0">S11+P11+N11</f>
        <v>1747916021</v>
      </c>
      <c r="W11" s="10">
        <v>0.11</v>
      </c>
    </row>
    <row r="12" spans="1:23" ht="21.75" customHeight="1" x14ac:dyDescent="0.2">
      <c r="A12" s="51" t="s">
        <v>22</v>
      </c>
      <c r="B12" s="51"/>
      <c r="D12" s="32">
        <v>4819263871</v>
      </c>
      <c r="E12" s="30"/>
      <c r="F12" s="32">
        <v>-1827914379</v>
      </c>
      <c r="G12" s="30"/>
      <c r="H12" s="32">
        <v>2177659329</v>
      </c>
      <c r="I12" s="30"/>
      <c r="J12" s="32">
        <v>5169008821</v>
      </c>
      <c r="L12" s="10">
        <v>0.56999999999999995</v>
      </c>
      <c r="N12" s="32">
        <v>4819263871</v>
      </c>
      <c r="O12" s="30"/>
      <c r="P12" s="48">
        <v>3078803986</v>
      </c>
      <c r="Q12" s="48"/>
      <c r="R12" s="30"/>
      <c r="S12" s="32">
        <v>2177659329</v>
      </c>
      <c r="T12" s="30"/>
      <c r="U12" s="32">
        <f t="shared" si="0"/>
        <v>10075727186</v>
      </c>
      <c r="W12" s="10">
        <v>0.66</v>
      </c>
    </row>
    <row r="13" spans="1:23" ht="21.75" customHeight="1" x14ac:dyDescent="0.2">
      <c r="A13" s="51" t="s">
        <v>24</v>
      </c>
      <c r="B13" s="51"/>
      <c r="D13" s="32">
        <v>0</v>
      </c>
      <c r="E13" s="30"/>
      <c r="F13" s="32">
        <v>-95527137</v>
      </c>
      <c r="G13" s="30"/>
      <c r="H13" s="32">
        <v>341946185</v>
      </c>
      <c r="I13" s="30"/>
      <c r="J13" s="32">
        <v>246419048</v>
      </c>
      <c r="L13" s="10">
        <v>0.03</v>
      </c>
      <c r="N13" s="32">
        <v>785668</v>
      </c>
      <c r="O13" s="30"/>
      <c r="P13" s="48">
        <v>419</v>
      </c>
      <c r="Q13" s="48"/>
      <c r="R13" s="30"/>
      <c r="S13" s="32">
        <v>5310067872</v>
      </c>
      <c r="T13" s="30"/>
      <c r="U13" s="32">
        <f t="shared" si="0"/>
        <v>5310853959</v>
      </c>
      <c r="W13" s="10">
        <v>0.35</v>
      </c>
    </row>
    <row r="14" spans="1:23" ht="21.75" customHeight="1" x14ac:dyDescent="0.2">
      <c r="A14" s="51" t="s">
        <v>37</v>
      </c>
      <c r="B14" s="51"/>
      <c r="D14" s="32">
        <v>0</v>
      </c>
      <c r="E14" s="30"/>
      <c r="F14" s="32">
        <v>8071936926</v>
      </c>
      <c r="G14" s="30"/>
      <c r="H14" s="32">
        <v>2823162304</v>
      </c>
      <c r="I14" s="30"/>
      <c r="J14" s="32">
        <v>10895099230</v>
      </c>
      <c r="L14" s="10">
        <v>1.21</v>
      </c>
      <c r="N14" s="32">
        <v>0</v>
      </c>
      <c r="O14" s="30"/>
      <c r="P14" s="48">
        <v>12142706795</v>
      </c>
      <c r="Q14" s="48"/>
      <c r="R14" s="30"/>
      <c r="S14" s="32">
        <v>2823162304</v>
      </c>
      <c r="T14" s="30"/>
      <c r="U14" s="32">
        <f t="shared" si="0"/>
        <v>14965869099</v>
      </c>
      <c r="W14" s="10">
        <v>0.98</v>
      </c>
    </row>
    <row r="15" spans="1:23" ht="21.75" customHeight="1" x14ac:dyDescent="0.2">
      <c r="A15" s="51" t="s">
        <v>43</v>
      </c>
      <c r="B15" s="51"/>
      <c r="D15" s="32">
        <v>0</v>
      </c>
      <c r="E15" s="30"/>
      <c r="F15" s="32">
        <v>0</v>
      </c>
      <c r="G15" s="30"/>
      <c r="H15" s="32">
        <v>33335978</v>
      </c>
      <c r="I15" s="30"/>
      <c r="J15" s="32">
        <v>33335978</v>
      </c>
      <c r="L15" s="10">
        <v>0</v>
      </c>
      <c r="N15" s="32">
        <v>0</v>
      </c>
      <c r="O15" s="30"/>
      <c r="P15" s="48">
        <v>0</v>
      </c>
      <c r="Q15" s="48"/>
      <c r="R15" s="30"/>
      <c r="S15" s="32">
        <v>869083119</v>
      </c>
      <c r="T15" s="30"/>
      <c r="U15" s="32">
        <f t="shared" si="0"/>
        <v>869083119</v>
      </c>
      <c r="W15" s="10">
        <v>0.06</v>
      </c>
    </row>
    <row r="16" spans="1:23" ht="21.75" customHeight="1" x14ac:dyDescent="0.2">
      <c r="A16" s="51" t="s">
        <v>61</v>
      </c>
      <c r="B16" s="51"/>
      <c r="D16" s="32">
        <v>0</v>
      </c>
      <c r="E16" s="30"/>
      <c r="F16" s="32">
        <v>137769026518</v>
      </c>
      <c r="G16" s="30"/>
      <c r="H16" s="32">
        <v>63756921373</v>
      </c>
      <c r="I16" s="30"/>
      <c r="J16" s="32">
        <v>201525947891</v>
      </c>
      <c r="L16" s="10">
        <v>22.4</v>
      </c>
      <c r="N16" s="32">
        <v>0</v>
      </c>
      <c r="O16" s="30"/>
      <c r="P16" s="48">
        <v>382561578249</v>
      </c>
      <c r="Q16" s="48"/>
      <c r="R16" s="30"/>
      <c r="S16" s="32">
        <v>129780335880</v>
      </c>
      <c r="T16" s="30"/>
      <c r="U16" s="32">
        <f t="shared" si="0"/>
        <v>512341914129</v>
      </c>
      <c r="W16" s="10">
        <v>33.5</v>
      </c>
    </row>
    <row r="17" spans="1:23" ht="21.75" customHeight="1" x14ac:dyDescent="0.2">
      <c r="A17" s="51" t="s">
        <v>40</v>
      </c>
      <c r="B17" s="51"/>
      <c r="D17" s="32">
        <v>0</v>
      </c>
      <c r="E17" s="30"/>
      <c r="F17" s="32">
        <v>0</v>
      </c>
      <c r="G17" s="30"/>
      <c r="H17" s="32">
        <v>-610431764</v>
      </c>
      <c r="I17" s="30"/>
      <c r="J17" s="32">
        <v>-610431764</v>
      </c>
      <c r="L17" s="10">
        <v>-7.0000000000000007E-2</v>
      </c>
      <c r="N17" s="32">
        <v>0</v>
      </c>
      <c r="O17" s="30"/>
      <c r="P17" s="48">
        <v>0</v>
      </c>
      <c r="Q17" s="48"/>
      <c r="R17" s="30"/>
      <c r="S17" s="32">
        <v>-610431764</v>
      </c>
      <c r="T17" s="30"/>
      <c r="U17" s="32">
        <f t="shared" si="0"/>
        <v>-610431764</v>
      </c>
      <c r="W17" s="10">
        <v>-0.04</v>
      </c>
    </row>
    <row r="18" spans="1:23" ht="21.75" customHeight="1" x14ac:dyDescent="0.2">
      <c r="A18" s="51" t="s">
        <v>39</v>
      </c>
      <c r="B18" s="51"/>
      <c r="D18" s="32">
        <v>0</v>
      </c>
      <c r="E18" s="30"/>
      <c r="F18" s="32">
        <v>0</v>
      </c>
      <c r="G18" s="30"/>
      <c r="H18" s="32">
        <v>403150486</v>
      </c>
      <c r="I18" s="30"/>
      <c r="J18" s="32">
        <v>403150486</v>
      </c>
      <c r="L18" s="10">
        <v>0.04</v>
      </c>
      <c r="N18" s="32">
        <v>0</v>
      </c>
      <c r="O18" s="30"/>
      <c r="P18" s="48">
        <v>0</v>
      </c>
      <c r="Q18" s="48"/>
      <c r="R18" s="30"/>
      <c r="S18" s="32">
        <v>403150486</v>
      </c>
      <c r="T18" s="30"/>
      <c r="U18" s="32">
        <f t="shared" si="0"/>
        <v>403150486</v>
      </c>
      <c r="W18" s="10">
        <v>0.03</v>
      </c>
    </row>
    <row r="19" spans="1:23" ht="21.75" customHeight="1" x14ac:dyDescent="0.2">
      <c r="A19" s="51" t="s">
        <v>60</v>
      </c>
      <c r="B19" s="51"/>
      <c r="D19" s="32">
        <v>0</v>
      </c>
      <c r="E19" s="30"/>
      <c r="F19" s="32">
        <v>0</v>
      </c>
      <c r="G19" s="30"/>
      <c r="H19" s="32">
        <v>6341426067</v>
      </c>
      <c r="I19" s="30"/>
      <c r="J19" s="32">
        <v>6341426067</v>
      </c>
      <c r="L19" s="10">
        <v>0.7</v>
      </c>
      <c r="N19" s="32">
        <v>1753149948</v>
      </c>
      <c r="O19" s="30"/>
      <c r="P19" s="48">
        <v>0</v>
      </c>
      <c r="Q19" s="48"/>
      <c r="R19" s="30"/>
      <c r="S19" s="32">
        <v>6341426377</v>
      </c>
      <c r="T19" s="30"/>
      <c r="U19" s="32">
        <f t="shared" si="0"/>
        <v>8094576325</v>
      </c>
      <c r="W19" s="10">
        <v>0.53</v>
      </c>
    </row>
    <row r="20" spans="1:23" ht="21.75" customHeight="1" x14ac:dyDescent="0.2">
      <c r="A20" s="51" t="s">
        <v>21</v>
      </c>
      <c r="B20" s="51"/>
      <c r="D20" s="32">
        <v>0</v>
      </c>
      <c r="E20" s="30"/>
      <c r="F20" s="32">
        <v>0</v>
      </c>
      <c r="G20" s="30"/>
      <c r="H20" s="32">
        <v>20527642027</v>
      </c>
      <c r="I20" s="30"/>
      <c r="J20" s="32">
        <v>20527642027</v>
      </c>
      <c r="L20" s="10">
        <v>2.2799999999999998</v>
      </c>
      <c r="N20" s="32">
        <v>0</v>
      </c>
      <c r="O20" s="30"/>
      <c r="P20" s="48">
        <v>0</v>
      </c>
      <c r="Q20" s="48"/>
      <c r="R20" s="30"/>
      <c r="S20" s="32">
        <v>20527642027</v>
      </c>
      <c r="T20" s="30"/>
      <c r="U20" s="32">
        <f t="shared" si="0"/>
        <v>20527642027</v>
      </c>
      <c r="W20" s="10">
        <v>1.34</v>
      </c>
    </row>
    <row r="21" spans="1:23" ht="21.75" customHeight="1" x14ac:dyDescent="0.2">
      <c r="A21" s="51" t="s">
        <v>63</v>
      </c>
      <c r="B21" s="51"/>
      <c r="D21" s="32">
        <v>0</v>
      </c>
      <c r="E21" s="30"/>
      <c r="F21" s="32">
        <v>1355505318</v>
      </c>
      <c r="G21" s="30"/>
      <c r="H21" s="32">
        <v>0</v>
      </c>
      <c r="I21" s="30"/>
      <c r="J21" s="32">
        <v>1355505318</v>
      </c>
      <c r="L21" s="10">
        <v>0.15</v>
      </c>
      <c r="N21" s="32">
        <v>0</v>
      </c>
      <c r="O21" s="30"/>
      <c r="P21" s="48">
        <v>2649432285</v>
      </c>
      <c r="Q21" s="48"/>
      <c r="R21" s="30"/>
      <c r="S21" s="32">
        <v>1429446885</v>
      </c>
      <c r="T21" s="30"/>
      <c r="U21" s="32">
        <f t="shared" si="0"/>
        <v>4078879170</v>
      </c>
      <c r="W21" s="10">
        <v>0.27</v>
      </c>
    </row>
    <row r="22" spans="1:23" ht="21.75" customHeight="1" x14ac:dyDescent="0.2">
      <c r="A22" s="51" t="s">
        <v>151</v>
      </c>
      <c r="B22" s="51"/>
      <c r="D22" s="32">
        <v>0</v>
      </c>
      <c r="E22" s="30"/>
      <c r="F22" s="32">
        <v>0</v>
      </c>
      <c r="G22" s="30"/>
      <c r="H22" s="32">
        <v>0</v>
      </c>
      <c r="I22" s="30"/>
      <c r="J22" s="32">
        <v>0</v>
      </c>
      <c r="L22" s="10">
        <v>0</v>
      </c>
      <c r="N22" s="32">
        <v>0</v>
      </c>
      <c r="O22" s="30"/>
      <c r="P22" s="48">
        <v>0</v>
      </c>
      <c r="Q22" s="48"/>
      <c r="R22" s="30"/>
      <c r="S22" s="32">
        <v>36730155</v>
      </c>
      <c r="T22" s="30"/>
      <c r="U22" s="32">
        <f t="shared" si="0"/>
        <v>36730155</v>
      </c>
      <c r="W22" s="10">
        <v>0</v>
      </c>
    </row>
    <row r="23" spans="1:23" ht="21.75" customHeight="1" x14ac:dyDescent="0.2">
      <c r="A23" s="51" t="s">
        <v>152</v>
      </c>
      <c r="B23" s="51"/>
      <c r="D23" s="32">
        <v>0</v>
      </c>
      <c r="E23" s="30"/>
      <c r="F23" s="32">
        <v>0</v>
      </c>
      <c r="G23" s="30"/>
      <c r="H23" s="32">
        <v>0</v>
      </c>
      <c r="I23" s="30"/>
      <c r="J23" s="32">
        <v>0</v>
      </c>
      <c r="L23" s="10">
        <v>0</v>
      </c>
      <c r="N23" s="32">
        <v>0</v>
      </c>
      <c r="O23" s="30"/>
      <c r="P23" s="48">
        <v>0</v>
      </c>
      <c r="Q23" s="48"/>
      <c r="R23" s="30"/>
      <c r="S23" s="32">
        <v>-3920962973</v>
      </c>
      <c r="T23" s="30"/>
      <c r="U23" s="32">
        <f t="shared" si="0"/>
        <v>-3920962973</v>
      </c>
      <c r="W23" s="10">
        <v>-0.26</v>
      </c>
    </row>
    <row r="24" spans="1:23" ht="21.75" customHeight="1" x14ac:dyDescent="0.2">
      <c r="A24" s="51" t="s">
        <v>153</v>
      </c>
      <c r="B24" s="51"/>
      <c r="D24" s="32">
        <v>0</v>
      </c>
      <c r="E24" s="30"/>
      <c r="F24" s="32">
        <v>0</v>
      </c>
      <c r="G24" s="30"/>
      <c r="H24" s="32">
        <v>0</v>
      </c>
      <c r="I24" s="30"/>
      <c r="J24" s="32">
        <v>0</v>
      </c>
      <c r="L24" s="10">
        <v>0</v>
      </c>
      <c r="N24" s="32">
        <v>0</v>
      </c>
      <c r="O24" s="30"/>
      <c r="P24" s="48">
        <v>0</v>
      </c>
      <c r="Q24" s="48"/>
      <c r="R24" s="30"/>
      <c r="S24" s="32">
        <v>24107480</v>
      </c>
      <c r="T24" s="30"/>
      <c r="U24" s="32">
        <f t="shared" si="0"/>
        <v>24107480</v>
      </c>
      <c r="W24" s="10">
        <v>0</v>
      </c>
    </row>
    <row r="25" spans="1:23" ht="21.75" customHeight="1" x14ac:dyDescent="0.2">
      <c r="A25" s="51" t="s">
        <v>154</v>
      </c>
      <c r="B25" s="51"/>
      <c r="D25" s="32">
        <v>0</v>
      </c>
      <c r="E25" s="30"/>
      <c r="F25" s="32">
        <v>0</v>
      </c>
      <c r="G25" s="30"/>
      <c r="H25" s="32">
        <v>0</v>
      </c>
      <c r="I25" s="30"/>
      <c r="J25" s="32">
        <v>0</v>
      </c>
      <c r="L25" s="10">
        <v>0</v>
      </c>
      <c r="N25" s="32">
        <v>0</v>
      </c>
      <c r="O25" s="30"/>
      <c r="P25" s="48">
        <v>0</v>
      </c>
      <c r="Q25" s="48"/>
      <c r="R25" s="30"/>
      <c r="S25" s="32">
        <v>3365408821</v>
      </c>
      <c r="T25" s="30"/>
      <c r="U25" s="32">
        <f t="shared" si="0"/>
        <v>3365408821</v>
      </c>
      <c r="W25" s="10">
        <v>0.22</v>
      </c>
    </row>
    <row r="26" spans="1:23" ht="21.75" customHeight="1" x14ac:dyDescent="0.2">
      <c r="A26" s="51" t="s">
        <v>155</v>
      </c>
      <c r="B26" s="51"/>
      <c r="D26" s="32">
        <v>0</v>
      </c>
      <c r="E26" s="30"/>
      <c r="F26" s="32">
        <v>0</v>
      </c>
      <c r="G26" s="30"/>
      <c r="H26" s="32">
        <v>0</v>
      </c>
      <c r="I26" s="30"/>
      <c r="J26" s="32">
        <v>0</v>
      </c>
      <c r="L26" s="10">
        <v>0</v>
      </c>
      <c r="N26" s="32">
        <v>0</v>
      </c>
      <c r="O26" s="30"/>
      <c r="P26" s="48">
        <v>0</v>
      </c>
      <c r="Q26" s="48"/>
      <c r="R26" s="30"/>
      <c r="S26" s="32">
        <v>0</v>
      </c>
      <c r="T26" s="30"/>
      <c r="U26" s="32">
        <f t="shared" si="0"/>
        <v>0</v>
      </c>
      <c r="W26" s="10">
        <v>0</v>
      </c>
    </row>
    <row r="27" spans="1:23" ht="21.75" customHeight="1" x14ac:dyDescent="0.2">
      <c r="A27" s="51" t="s">
        <v>156</v>
      </c>
      <c r="B27" s="51"/>
      <c r="D27" s="32">
        <v>0</v>
      </c>
      <c r="E27" s="30"/>
      <c r="F27" s="32">
        <v>0</v>
      </c>
      <c r="G27" s="30"/>
      <c r="H27" s="32">
        <v>0</v>
      </c>
      <c r="I27" s="30"/>
      <c r="J27" s="32">
        <v>0</v>
      </c>
      <c r="L27" s="10">
        <v>0</v>
      </c>
      <c r="N27" s="32">
        <v>0</v>
      </c>
      <c r="O27" s="30"/>
      <c r="P27" s="48">
        <v>0</v>
      </c>
      <c r="Q27" s="48"/>
      <c r="R27" s="30"/>
      <c r="S27" s="32">
        <v>67844015</v>
      </c>
      <c r="T27" s="30"/>
      <c r="U27" s="32">
        <f t="shared" si="0"/>
        <v>67844015</v>
      </c>
      <c r="W27" s="10">
        <v>0</v>
      </c>
    </row>
    <row r="28" spans="1:23" ht="21.75" customHeight="1" x14ac:dyDescent="0.2">
      <c r="A28" s="51" t="s">
        <v>157</v>
      </c>
      <c r="B28" s="51"/>
      <c r="D28" s="32">
        <v>0</v>
      </c>
      <c r="E28" s="30"/>
      <c r="F28" s="32">
        <v>0</v>
      </c>
      <c r="G28" s="30"/>
      <c r="H28" s="32">
        <v>0</v>
      </c>
      <c r="I28" s="30"/>
      <c r="J28" s="32">
        <v>0</v>
      </c>
      <c r="L28" s="10">
        <v>0</v>
      </c>
      <c r="N28" s="32">
        <v>0</v>
      </c>
      <c r="O28" s="30"/>
      <c r="P28" s="48">
        <v>0</v>
      </c>
      <c r="Q28" s="48"/>
      <c r="R28" s="30"/>
      <c r="S28" s="32">
        <v>-34555660</v>
      </c>
      <c r="T28" s="30"/>
      <c r="U28" s="32">
        <f t="shared" si="0"/>
        <v>-34555660</v>
      </c>
      <c r="W28" s="10">
        <v>0</v>
      </c>
    </row>
    <row r="29" spans="1:23" ht="21.75" customHeight="1" x14ac:dyDescent="0.2">
      <c r="A29" s="51" t="s">
        <v>158</v>
      </c>
      <c r="B29" s="51"/>
      <c r="D29" s="32">
        <v>0</v>
      </c>
      <c r="E29" s="30"/>
      <c r="F29" s="32">
        <v>0</v>
      </c>
      <c r="G29" s="30"/>
      <c r="H29" s="32">
        <v>0</v>
      </c>
      <c r="I29" s="30"/>
      <c r="J29" s="32">
        <v>0</v>
      </c>
      <c r="L29" s="10">
        <v>0</v>
      </c>
      <c r="N29" s="32">
        <v>0</v>
      </c>
      <c r="O29" s="30"/>
      <c r="P29" s="48">
        <v>0</v>
      </c>
      <c r="Q29" s="48"/>
      <c r="R29" s="30"/>
      <c r="S29" s="32">
        <v>63317261680</v>
      </c>
      <c r="T29" s="30"/>
      <c r="U29" s="32">
        <f t="shared" si="0"/>
        <v>63317261680</v>
      </c>
      <c r="W29" s="10">
        <v>4.1399999999999997</v>
      </c>
    </row>
    <row r="30" spans="1:23" ht="21.75" customHeight="1" x14ac:dyDescent="0.2">
      <c r="A30" s="51" t="s">
        <v>159</v>
      </c>
      <c r="B30" s="51"/>
      <c r="D30" s="32">
        <v>0</v>
      </c>
      <c r="E30" s="30"/>
      <c r="F30" s="32">
        <v>0</v>
      </c>
      <c r="G30" s="30"/>
      <c r="H30" s="32">
        <v>0</v>
      </c>
      <c r="I30" s="30"/>
      <c r="J30" s="32">
        <v>0</v>
      </c>
      <c r="L30" s="10">
        <v>0</v>
      </c>
      <c r="N30" s="32">
        <v>0</v>
      </c>
      <c r="O30" s="30"/>
      <c r="P30" s="48">
        <v>0</v>
      </c>
      <c r="Q30" s="48"/>
      <c r="R30" s="30"/>
      <c r="S30" s="32">
        <v>864885411</v>
      </c>
      <c r="T30" s="30"/>
      <c r="U30" s="32">
        <f t="shared" si="0"/>
        <v>864885411</v>
      </c>
      <c r="W30" s="10">
        <v>0.06</v>
      </c>
    </row>
    <row r="31" spans="1:23" ht="21.75" customHeight="1" x14ac:dyDescent="0.2">
      <c r="A31" s="51" t="s">
        <v>73</v>
      </c>
      <c r="B31" s="51"/>
      <c r="D31" s="32">
        <v>0</v>
      </c>
      <c r="E31" s="30"/>
      <c r="F31" s="32">
        <v>5207373786</v>
      </c>
      <c r="G31" s="30"/>
      <c r="H31" s="32">
        <v>0</v>
      </c>
      <c r="I31" s="30"/>
      <c r="J31" s="32">
        <v>5207373786</v>
      </c>
      <c r="L31" s="10">
        <v>0.57999999999999996</v>
      </c>
      <c r="N31" s="32">
        <v>0</v>
      </c>
      <c r="O31" s="30"/>
      <c r="P31" s="48">
        <v>5207373786</v>
      </c>
      <c r="Q31" s="48"/>
      <c r="R31" s="30"/>
      <c r="S31" s="32">
        <v>1417638772</v>
      </c>
      <c r="T31" s="30"/>
      <c r="U31" s="32">
        <f t="shared" si="0"/>
        <v>6625012558</v>
      </c>
      <c r="W31" s="10">
        <v>0.43</v>
      </c>
    </row>
    <row r="32" spans="1:23" ht="21.75" customHeight="1" x14ac:dyDescent="0.2">
      <c r="A32" s="51" t="s">
        <v>160</v>
      </c>
      <c r="B32" s="51"/>
      <c r="D32" s="32">
        <v>0</v>
      </c>
      <c r="E32" s="30"/>
      <c r="F32" s="32">
        <v>0</v>
      </c>
      <c r="G32" s="30"/>
      <c r="H32" s="32">
        <v>0</v>
      </c>
      <c r="I32" s="30"/>
      <c r="J32" s="32">
        <v>0</v>
      </c>
      <c r="L32" s="10">
        <v>0</v>
      </c>
      <c r="N32" s="32">
        <v>0</v>
      </c>
      <c r="O32" s="30"/>
      <c r="P32" s="48">
        <v>0</v>
      </c>
      <c r="Q32" s="48"/>
      <c r="R32" s="30"/>
      <c r="S32" s="32">
        <v>-105525664</v>
      </c>
      <c r="T32" s="30"/>
      <c r="U32" s="32">
        <f t="shared" si="0"/>
        <v>-105525664</v>
      </c>
      <c r="W32" s="10">
        <v>-0.01</v>
      </c>
    </row>
    <row r="33" spans="1:23" ht="21.75" customHeight="1" x14ac:dyDescent="0.2">
      <c r="A33" s="51" t="s">
        <v>161</v>
      </c>
      <c r="B33" s="51"/>
      <c r="D33" s="32">
        <v>0</v>
      </c>
      <c r="E33" s="30"/>
      <c r="F33" s="32">
        <v>0</v>
      </c>
      <c r="G33" s="30"/>
      <c r="H33" s="32">
        <v>0</v>
      </c>
      <c r="I33" s="30"/>
      <c r="J33" s="32">
        <v>0</v>
      </c>
      <c r="L33" s="10">
        <v>0</v>
      </c>
      <c r="N33" s="32">
        <v>0</v>
      </c>
      <c r="O33" s="30"/>
      <c r="P33" s="48">
        <v>0</v>
      </c>
      <c r="Q33" s="48"/>
      <c r="R33" s="30"/>
      <c r="S33" s="32">
        <v>1152769016</v>
      </c>
      <c r="T33" s="30"/>
      <c r="U33" s="32">
        <f t="shared" si="0"/>
        <v>1152769016</v>
      </c>
      <c r="W33" s="10">
        <v>0.08</v>
      </c>
    </row>
    <row r="34" spans="1:23" ht="21.75" customHeight="1" x14ac:dyDescent="0.2">
      <c r="A34" s="51" t="s">
        <v>162</v>
      </c>
      <c r="B34" s="51"/>
      <c r="D34" s="32">
        <v>0</v>
      </c>
      <c r="E34" s="30"/>
      <c r="F34" s="32">
        <v>0</v>
      </c>
      <c r="G34" s="30"/>
      <c r="H34" s="32">
        <v>0</v>
      </c>
      <c r="I34" s="30"/>
      <c r="J34" s="32">
        <v>0</v>
      </c>
      <c r="L34" s="10">
        <v>0</v>
      </c>
      <c r="N34" s="32">
        <v>0</v>
      </c>
      <c r="O34" s="30"/>
      <c r="P34" s="48">
        <v>0</v>
      </c>
      <c r="Q34" s="48"/>
      <c r="R34" s="30"/>
      <c r="S34" s="32">
        <v>-260519764</v>
      </c>
      <c r="T34" s="30"/>
      <c r="U34" s="32">
        <f t="shared" si="0"/>
        <v>-260519764</v>
      </c>
      <c r="W34" s="10">
        <v>-0.02</v>
      </c>
    </row>
    <row r="35" spans="1:23" ht="21.75" customHeight="1" x14ac:dyDescent="0.2">
      <c r="A35" s="51" t="s">
        <v>163</v>
      </c>
      <c r="B35" s="51"/>
      <c r="D35" s="32">
        <v>0</v>
      </c>
      <c r="E35" s="30"/>
      <c r="F35" s="32">
        <v>0</v>
      </c>
      <c r="G35" s="30"/>
      <c r="H35" s="32">
        <v>0</v>
      </c>
      <c r="I35" s="30"/>
      <c r="J35" s="32">
        <v>0</v>
      </c>
      <c r="L35" s="10">
        <v>0</v>
      </c>
      <c r="N35" s="32">
        <v>0</v>
      </c>
      <c r="O35" s="30"/>
      <c r="P35" s="48">
        <v>0</v>
      </c>
      <c r="Q35" s="48"/>
      <c r="R35" s="30"/>
      <c r="S35" s="32">
        <v>2290556</v>
      </c>
      <c r="T35" s="30"/>
      <c r="U35" s="32">
        <f t="shared" si="0"/>
        <v>2290556</v>
      </c>
      <c r="W35" s="10">
        <v>0</v>
      </c>
    </row>
    <row r="36" spans="1:23" ht="21.75" customHeight="1" x14ac:dyDescent="0.2">
      <c r="A36" s="51" t="s">
        <v>56</v>
      </c>
      <c r="B36" s="51"/>
      <c r="D36" s="32">
        <v>0</v>
      </c>
      <c r="E36" s="30"/>
      <c r="F36" s="32">
        <v>15219140589</v>
      </c>
      <c r="G36" s="30"/>
      <c r="H36" s="32">
        <v>0</v>
      </c>
      <c r="I36" s="30"/>
      <c r="J36" s="32">
        <v>15219140589</v>
      </c>
      <c r="L36" s="10">
        <v>1.69</v>
      </c>
      <c r="N36" s="32">
        <v>0</v>
      </c>
      <c r="O36" s="30"/>
      <c r="P36" s="48">
        <v>15508075917</v>
      </c>
      <c r="Q36" s="48"/>
      <c r="R36" s="30"/>
      <c r="S36" s="32">
        <v>9985165</v>
      </c>
      <c r="T36" s="30"/>
      <c r="U36" s="32">
        <f t="shared" si="0"/>
        <v>15518061082</v>
      </c>
      <c r="W36" s="10">
        <v>1.01</v>
      </c>
    </row>
    <row r="37" spans="1:23" ht="21.75" customHeight="1" x14ac:dyDescent="0.2">
      <c r="A37" s="51" t="s">
        <v>164</v>
      </c>
      <c r="B37" s="51"/>
      <c r="D37" s="32">
        <v>0</v>
      </c>
      <c r="E37" s="30"/>
      <c r="F37" s="32">
        <v>0</v>
      </c>
      <c r="G37" s="30"/>
      <c r="H37" s="32">
        <v>0</v>
      </c>
      <c r="I37" s="30"/>
      <c r="J37" s="32">
        <v>0</v>
      </c>
      <c r="L37" s="10">
        <v>0</v>
      </c>
      <c r="N37" s="32">
        <v>946145970</v>
      </c>
      <c r="O37" s="30"/>
      <c r="P37" s="48">
        <v>0</v>
      </c>
      <c r="Q37" s="48"/>
      <c r="R37" s="30"/>
      <c r="S37" s="32">
        <v>-772378489</v>
      </c>
      <c r="T37" s="30"/>
      <c r="U37" s="32">
        <f t="shared" si="0"/>
        <v>173767481</v>
      </c>
      <c r="W37" s="10">
        <v>0.01</v>
      </c>
    </row>
    <row r="38" spans="1:23" ht="21.75" customHeight="1" x14ac:dyDescent="0.2">
      <c r="A38" s="51" t="s">
        <v>165</v>
      </c>
      <c r="B38" s="51"/>
      <c r="D38" s="32">
        <v>0</v>
      </c>
      <c r="E38" s="30"/>
      <c r="F38" s="32">
        <v>0</v>
      </c>
      <c r="G38" s="30"/>
      <c r="H38" s="32">
        <v>0</v>
      </c>
      <c r="I38" s="30"/>
      <c r="J38" s="32">
        <v>0</v>
      </c>
      <c r="L38" s="10">
        <v>0</v>
      </c>
      <c r="N38" s="32">
        <v>0</v>
      </c>
      <c r="O38" s="30"/>
      <c r="P38" s="48">
        <v>0</v>
      </c>
      <c r="Q38" s="48"/>
      <c r="R38" s="30"/>
      <c r="S38" s="32">
        <v>0</v>
      </c>
      <c r="T38" s="30"/>
      <c r="U38" s="32">
        <f t="shared" si="0"/>
        <v>0</v>
      </c>
      <c r="W38" s="10">
        <v>0</v>
      </c>
    </row>
    <row r="39" spans="1:23" ht="21.75" customHeight="1" x14ac:dyDescent="0.2">
      <c r="A39" s="51" t="s">
        <v>49</v>
      </c>
      <c r="B39" s="51"/>
      <c r="D39" s="32">
        <v>0</v>
      </c>
      <c r="E39" s="30"/>
      <c r="F39" s="32">
        <v>5125908057</v>
      </c>
      <c r="G39" s="30"/>
      <c r="H39" s="32">
        <v>0</v>
      </c>
      <c r="I39" s="30"/>
      <c r="J39" s="32">
        <v>5125908057</v>
      </c>
      <c r="L39" s="10">
        <v>0.56999999999999995</v>
      </c>
      <c r="N39" s="32">
        <v>1860000000</v>
      </c>
      <c r="O39" s="30"/>
      <c r="P39" s="48">
        <v>8576340222</v>
      </c>
      <c r="Q39" s="48"/>
      <c r="R39" s="30"/>
      <c r="S39" s="32">
        <v>0</v>
      </c>
      <c r="T39" s="30"/>
      <c r="U39" s="32">
        <f t="shared" si="0"/>
        <v>10436340222</v>
      </c>
      <c r="W39" s="10">
        <v>0.68</v>
      </c>
    </row>
    <row r="40" spans="1:23" ht="21.75" customHeight="1" x14ac:dyDescent="0.2">
      <c r="A40" s="51" t="s">
        <v>69</v>
      </c>
      <c r="B40" s="51"/>
      <c r="D40" s="32">
        <v>3632308345</v>
      </c>
      <c r="E40" s="30"/>
      <c r="F40" s="32">
        <v>-11486171563</v>
      </c>
      <c r="G40" s="30"/>
      <c r="H40" s="32">
        <v>0</v>
      </c>
      <c r="I40" s="30"/>
      <c r="J40" s="32">
        <v>-7853863218</v>
      </c>
      <c r="L40" s="10">
        <v>-0.87</v>
      </c>
      <c r="N40" s="32">
        <v>3632308345</v>
      </c>
      <c r="O40" s="30"/>
      <c r="P40" s="48">
        <v>-11486171563</v>
      </c>
      <c r="Q40" s="48"/>
      <c r="R40" s="30"/>
      <c r="S40" s="32">
        <v>0</v>
      </c>
      <c r="T40" s="30"/>
      <c r="U40" s="32">
        <f t="shared" si="0"/>
        <v>-7853863218</v>
      </c>
      <c r="W40" s="10">
        <v>-0.51</v>
      </c>
    </row>
    <row r="41" spans="1:23" ht="21.75" customHeight="1" x14ac:dyDescent="0.2">
      <c r="A41" s="51" t="s">
        <v>51</v>
      </c>
      <c r="B41" s="51"/>
      <c r="D41" s="32">
        <v>0</v>
      </c>
      <c r="E41" s="30"/>
      <c r="F41" s="32">
        <v>44052367903</v>
      </c>
      <c r="G41" s="30"/>
      <c r="H41" s="32">
        <v>0</v>
      </c>
      <c r="I41" s="30"/>
      <c r="J41" s="32">
        <v>44052367903</v>
      </c>
      <c r="L41" s="10">
        <v>4.9000000000000004</v>
      </c>
      <c r="N41" s="32">
        <v>14321143700</v>
      </c>
      <c r="O41" s="30"/>
      <c r="P41" s="48">
        <v>39392724467</v>
      </c>
      <c r="Q41" s="48"/>
      <c r="R41" s="30"/>
      <c r="S41" s="32">
        <v>0</v>
      </c>
      <c r="T41" s="30"/>
      <c r="U41" s="32">
        <f t="shared" si="0"/>
        <v>53713868167</v>
      </c>
      <c r="W41" s="10">
        <v>3.51</v>
      </c>
    </row>
    <row r="42" spans="1:23" ht="21.75" customHeight="1" x14ac:dyDescent="0.2">
      <c r="A42" s="51" t="s">
        <v>52</v>
      </c>
      <c r="B42" s="51"/>
      <c r="D42" s="32">
        <v>0</v>
      </c>
      <c r="E42" s="30"/>
      <c r="F42" s="32">
        <v>20461319384</v>
      </c>
      <c r="G42" s="30"/>
      <c r="H42" s="32">
        <v>0</v>
      </c>
      <c r="I42" s="30"/>
      <c r="J42" s="32">
        <v>20461319384</v>
      </c>
      <c r="L42" s="10">
        <v>2.27</v>
      </c>
      <c r="N42" s="32">
        <v>3697320480</v>
      </c>
      <c r="O42" s="30"/>
      <c r="P42" s="48">
        <v>22817241527</v>
      </c>
      <c r="Q42" s="48"/>
      <c r="R42" s="30"/>
      <c r="S42" s="32">
        <v>0</v>
      </c>
      <c r="T42" s="30"/>
      <c r="U42" s="32">
        <f t="shared" si="0"/>
        <v>26514562007</v>
      </c>
      <c r="W42" s="10">
        <v>1.73</v>
      </c>
    </row>
    <row r="43" spans="1:23" ht="21.75" customHeight="1" x14ac:dyDescent="0.2">
      <c r="A43" s="51" t="s">
        <v>50</v>
      </c>
      <c r="B43" s="51"/>
      <c r="D43" s="32">
        <v>0</v>
      </c>
      <c r="E43" s="30"/>
      <c r="F43" s="32">
        <v>33526978372</v>
      </c>
      <c r="G43" s="30"/>
      <c r="H43" s="32">
        <v>0</v>
      </c>
      <c r="I43" s="30"/>
      <c r="J43" s="32">
        <v>33526978372</v>
      </c>
      <c r="L43" s="10">
        <v>3.73</v>
      </c>
      <c r="N43" s="32">
        <v>8369625477</v>
      </c>
      <c r="O43" s="30"/>
      <c r="P43" s="48">
        <v>45912495449</v>
      </c>
      <c r="Q43" s="48"/>
      <c r="R43" s="30"/>
      <c r="S43" s="32">
        <v>0</v>
      </c>
      <c r="T43" s="30"/>
      <c r="U43" s="32">
        <f t="shared" si="0"/>
        <v>54282120926</v>
      </c>
      <c r="W43" s="10">
        <v>3.55</v>
      </c>
    </row>
    <row r="44" spans="1:23" ht="21.75" customHeight="1" x14ac:dyDescent="0.2">
      <c r="A44" s="51" t="s">
        <v>42</v>
      </c>
      <c r="B44" s="51"/>
      <c r="D44" s="32">
        <v>0</v>
      </c>
      <c r="E44" s="30"/>
      <c r="F44" s="32">
        <v>28447884765</v>
      </c>
      <c r="G44" s="30"/>
      <c r="H44" s="32">
        <v>0</v>
      </c>
      <c r="I44" s="30"/>
      <c r="J44" s="32">
        <v>28447884765</v>
      </c>
      <c r="L44" s="10">
        <v>3.16</v>
      </c>
      <c r="N44" s="32">
        <v>3617544460</v>
      </c>
      <c r="O44" s="30"/>
      <c r="P44" s="48">
        <v>32203142229</v>
      </c>
      <c r="Q44" s="48"/>
      <c r="R44" s="30"/>
      <c r="S44" s="32">
        <v>0</v>
      </c>
      <c r="T44" s="30"/>
      <c r="U44" s="32">
        <f t="shared" si="0"/>
        <v>35820686689</v>
      </c>
      <c r="W44" s="10">
        <v>2.34</v>
      </c>
    </row>
    <row r="45" spans="1:23" ht="21.75" customHeight="1" x14ac:dyDescent="0.2">
      <c r="A45" s="51" t="s">
        <v>72</v>
      </c>
      <c r="B45" s="51"/>
      <c r="D45" s="32">
        <v>3772052751</v>
      </c>
      <c r="E45" s="30"/>
      <c r="F45" s="32">
        <v>3230194866</v>
      </c>
      <c r="G45" s="30"/>
      <c r="H45" s="32">
        <v>0</v>
      </c>
      <c r="I45" s="30"/>
      <c r="J45" s="32">
        <v>7002247617</v>
      </c>
      <c r="L45" s="10">
        <v>0.78</v>
      </c>
      <c r="N45" s="32">
        <v>3772052751</v>
      </c>
      <c r="O45" s="30"/>
      <c r="P45" s="48">
        <v>3230194866</v>
      </c>
      <c r="Q45" s="48"/>
      <c r="R45" s="30"/>
      <c r="S45" s="32">
        <v>0</v>
      </c>
      <c r="T45" s="30"/>
      <c r="U45" s="32">
        <f t="shared" si="0"/>
        <v>7002247617</v>
      </c>
      <c r="W45" s="10">
        <v>0.46</v>
      </c>
    </row>
    <row r="46" spans="1:23" ht="21.75" customHeight="1" x14ac:dyDescent="0.2">
      <c r="A46" s="51" t="s">
        <v>46</v>
      </c>
      <c r="B46" s="51"/>
      <c r="D46" s="32">
        <v>0</v>
      </c>
      <c r="E46" s="30"/>
      <c r="F46" s="32">
        <v>56397937590</v>
      </c>
      <c r="G46" s="30"/>
      <c r="H46" s="32">
        <v>0</v>
      </c>
      <c r="I46" s="30"/>
      <c r="J46" s="32">
        <v>56397937590</v>
      </c>
      <c r="L46" s="10">
        <v>6.27</v>
      </c>
      <c r="N46" s="32">
        <v>8125722400</v>
      </c>
      <c r="O46" s="30"/>
      <c r="P46" s="48">
        <v>78922128311</v>
      </c>
      <c r="Q46" s="48"/>
      <c r="R46" s="30"/>
      <c r="S46" s="32">
        <v>0</v>
      </c>
      <c r="T46" s="30"/>
      <c r="U46" s="32">
        <f t="shared" si="0"/>
        <v>87047850711</v>
      </c>
      <c r="W46" s="10">
        <v>5.69</v>
      </c>
    </row>
    <row r="47" spans="1:23" ht="21.75" customHeight="1" x14ac:dyDescent="0.2">
      <c r="A47" s="51" t="s">
        <v>71</v>
      </c>
      <c r="B47" s="51"/>
      <c r="D47" s="32">
        <v>211056995</v>
      </c>
      <c r="E47" s="30"/>
      <c r="F47" s="32">
        <v>1274148066</v>
      </c>
      <c r="G47" s="30"/>
      <c r="H47" s="32">
        <v>0</v>
      </c>
      <c r="I47" s="30"/>
      <c r="J47" s="32">
        <v>1485205061</v>
      </c>
      <c r="L47" s="10">
        <v>0.17</v>
      </c>
      <c r="N47" s="32">
        <v>211056995</v>
      </c>
      <c r="O47" s="30"/>
      <c r="P47" s="48">
        <v>1274148066</v>
      </c>
      <c r="Q47" s="48"/>
      <c r="R47" s="30"/>
      <c r="S47" s="32">
        <v>0</v>
      </c>
      <c r="T47" s="30"/>
      <c r="U47" s="32">
        <f t="shared" si="0"/>
        <v>1485205061</v>
      </c>
      <c r="W47" s="10">
        <v>0.1</v>
      </c>
    </row>
    <row r="48" spans="1:23" ht="21.75" customHeight="1" x14ac:dyDescent="0.2">
      <c r="A48" s="51" t="s">
        <v>44</v>
      </c>
      <c r="B48" s="51"/>
      <c r="D48" s="32">
        <v>0</v>
      </c>
      <c r="E48" s="30"/>
      <c r="F48" s="32">
        <v>17763504423</v>
      </c>
      <c r="G48" s="30"/>
      <c r="H48" s="32">
        <v>0</v>
      </c>
      <c r="I48" s="30"/>
      <c r="J48" s="32">
        <v>17763504423</v>
      </c>
      <c r="L48" s="10">
        <v>1.97</v>
      </c>
      <c r="N48" s="32">
        <v>1352883053</v>
      </c>
      <c r="O48" s="30"/>
      <c r="P48" s="48">
        <v>24500897909</v>
      </c>
      <c r="Q48" s="48"/>
      <c r="R48" s="30"/>
      <c r="S48" s="32">
        <v>0</v>
      </c>
      <c r="T48" s="30"/>
      <c r="U48" s="32">
        <f t="shared" si="0"/>
        <v>25853780962</v>
      </c>
      <c r="W48" s="10">
        <v>1.69</v>
      </c>
    </row>
    <row r="49" spans="1:23" ht="21.75" customHeight="1" x14ac:dyDescent="0.2">
      <c r="A49" s="51" t="s">
        <v>45</v>
      </c>
      <c r="B49" s="51"/>
      <c r="D49" s="32">
        <v>0</v>
      </c>
      <c r="E49" s="30"/>
      <c r="F49" s="32">
        <v>14791570435</v>
      </c>
      <c r="G49" s="30"/>
      <c r="H49" s="32">
        <v>0</v>
      </c>
      <c r="I49" s="30"/>
      <c r="J49" s="32">
        <v>14791570435</v>
      </c>
      <c r="L49" s="10">
        <v>1.64</v>
      </c>
      <c r="N49" s="32">
        <v>6308000000</v>
      </c>
      <c r="O49" s="30"/>
      <c r="P49" s="48">
        <v>31264251756</v>
      </c>
      <c r="Q49" s="48"/>
      <c r="R49" s="30"/>
      <c r="S49" s="32">
        <v>0</v>
      </c>
      <c r="T49" s="30"/>
      <c r="U49" s="32">
        <f t="shared" si="0"/>
        <v>37572251756</v>
      </c>
      <c r="W49" s="10">
        <v>2.46</v>
      </c>
    </row>
    <row r="50" spans="1:23" ht="21.75" customHeight="1" x14ac:dyDescent="0.2">
      <c r="A50" s="51" t="s">
        <v>35</v>
      </c>
      <c r="B50" s="51"/>
      <c r="D50" s="32">
        <v>0</v>
      </c>
      <c r="E50" s="30"/>
      <c r="F50" s="32">
        <v>9315181457</v>
      </c>
      <c r="G50" s="30"/>
      <c r="H50" s="32">
        <v>0</v>
      </c>
      <c r="I50" s="30"/>
      <c r="J50" s="32">
        <v>9315181457</v>
      </c>
      <c r="L50" s="10">
        <v>1.04</v>
      </c>
      <c r="N50" s="32">
        <v>11093715720</v>
      </c>
      <c r="O50" s="30"/>
      <c r="P50" s="48">
        <v>205490979</v>
      </c>
      <c r="Q50" s="48"/>
      <c r="R50" s="30"/>
      <c r="S50" s="32">
        <v>0</v>
      </c>
      <c r="T50" s="30"/>
      <c r="U50" s="32">
        <f t="shared" si="0"/>
        <v>11299206699</v>
      </c>
      <c r="W50" s="10">
        <v>0.74</v>
      </c>
    </row>
    <row r="51" spans="1:23" ht="21.75" customHeight="1" x14ac:dyDescent="0.2">
      <c r="A51" s="51" t="s">
        <v>57</v>
      </c>
      <c r="B51" s="51"/>
      <c r="D51" s="32">
        <v>1923823129</v>
      </c>
      <c r="E51" s="30"/>
      <c r="F51" s="32">
        <v>147848230</v>
      </c>
      <c r="G51" s="30"/>
      <c r="H51" s="32">
        <v>0</v>
      </c>
      <c r="I51" s="30"/>
      <c r="J51" s="32">
        <v>2071671359</v>
      </c>
      <c r="L51" s="10">
        <v>0.23</v>
      </c>
      <c r="N51" s="32">
        <v>1923823129</v>
      </c>
      <c r="O51" s="30"/>
      <c r="P51" s="48">
        <v>1547514804</v>
      </c>
      <c r="Q51" s="48"/>
      <c r="R51" s="30"/>
      <c r="S51" s="32">
        <v>0</v>
      </c>
      <c r="T51" s="30"/>
      <c r="U51" s="32">
        <f t="shared" si="0"/>
        <v>3471337933</v>
      </c>
      <c r="W51" s="10">
        <v>0.23</v>
      </c>
    </row>
    <row r="52" spans="1:23" ht="21.75" customHeight="1" x14ac:dyDescent="0.2">
      <c r="A52" s="51" t="s">
        <v>41</v>
      </c>
      <c r="B52" s="51"/>
      <c r="D52" s="32">
        <v>0</v>
      </c>
      <c r="E52" s="30"/>
      <c r="F52" s="32">
        <v>10492443504</v>
      </c>
      <c r="G52" s="30"/>
      <c r="H52" s="32">
        <v>0</v>
      </c>
      <c r="I52" s="30"/>
      <c r="J52" s="32">
        <v>10492443504</v>
      </c>
      <c r="L52" s="10">
        <v>1.17</v>
      </c>
      <c r="N52" s="32">
        <v>3268098507</v>
      </c>
      <c r="O52" s="30"/>
      <c r="P52" s="48">
        <v>-2579841640</v>
      </c>
      <c r="Q52" s="48"/>
      <c r="R52" s="30"/>
      <c r="S52" s="32">
        <v>0</v>
      </c>
      <c r="T52" s="30"/>
      <c r="U52" s="32">
        <f t="shared" si="0"/>
        <v>688256867</v>
      </c>
      <c r="W52" s="10">
        <v>0.05</v>
      </c>
    </row>
    <row r="53" spans="1:23" ht="21.75" customHeight="1" x14ac:dyDescent="0.2">
      <c r="A53" s="51" t="s">
        <v>59</v>
      </c>
      <c r="B53" s="51"/>
      <c r="D53" s="32">
        <v>3780024667</v>
      </c>
      <c r="E53" s="30"/>
      <c r="F53" s="32">
        <v>14498133297</v>
      </c>
      <c r="G53" s="30"/>
      <c r="H53" s="32">
        <v>0</v>
      </c>
      <c r="I53" s="30"/>
      <c r="J53" s="32">
        <v>18278157964</v>
      </c>
      <c r="L53" s="10">
        <v>2.0299999999999998</v>
      </c>
      <c r="N53" s="32">
        <v>3780024667</v>
      </c>
      <c r="O53" s="30"/>
      <c r="P53" s="48">
        <v>25406518528</v>
      </c>
      <c r="Q53" s="48"/>
      <c r="R53" s="30"/>
      <c r="S53" s="32">
        <v>0</v>
      </c>
      <c r="T53" s="30"/>
      <c r="U53" s="32">
        <f t="shared" si="0"/>
        <v>29186543195</v>
      </c>
      <c r="W53" s="10">
        <v>1.91</v>
      </c>
    </row>
    <row r="54" spans="1:23" ht="21.75" customHeight="1" x14ac:dyDescent="0.2">
      <c r="A54" s="51" t="s">
        <v>27</v>
      </c>
      <c r="B54" s="51"/>
      <c r="D54" s="32">
        <v>0</v>
      </c>
      <c r="E54" s="30"/>
      <c r="F54" s="32">
        <v>54590139164</v>
      </c>
      <c r="G54" s="30"/>
      <c r="H54" s="32">
        <v>0</v>
      </c>
      <c r="I54" s="30"/>
      <c r="J54" s="32">
        <v>54590139164</v>
      </c>
      <c r="L54" s="10">
        <v>6.07</v>
      </c>
      <c r="N54" s="32">
        <v>0</v>
      </c>
      <c r="O54" s="30"/>
      <c r="P54" s="48">
        <v>39573570621</v>
      </c>
      <c r="Q54" s="48"/>
      <c r="R54" s="30"/>
      <c r="S54" s="32">
        <v>0</v>
      </c>
      <c r="T54" s="30"/>
      <c r="U54" s="32">
        <f t="shared" si="0"/>
        <v>39573570621</v>
      </c>
      <c r="W54" s="10">
        <v>2.59</v>
      </c>
    </row>
    <row r="55" spans="1:23" ht="21.75" customHeight="1" x14ac:dyDescent="0.2">
      <c r="A55" s="51" t="s">
        <v>31</v>
      </c>
      <c r="B55" s="51"/>
      <c r="D55" s="32">
        <v>0</v>
      </c>
      <c r="E55" s="30"/>
      <c r="F55" s="32">
        <v>8962001991</v>
      </c>
      <c r="G55" s="30"/>
      <c r="H55" s="32">
        <v>0</v>
      </c>
      <c r="I55" s="30"/>
      <c r="J55" s="32">
        <v>8962001991</v>
      </c>
      <c r="L55" s="10">
        <v>1</v>
      </c>
      <c r="N55" s="32">
        <v>0</v>
      </c>
      <c r="O55" s="30"/>
      <c r="P55" s="48">
        <v>5711735090</v>
      </c>
      <c r="Q55" s="48"/>
      <c r="R55" s="30"/>
      <c r="S55" s="32">
        <v>0</v>
      </c>
      <c r="T55" s="30"/>
      <c r="U55" s="32">
        <f t="shared" si="0"/>
        <v>5711735090</v>
      </c>
      <c r="W55" s="10">
        <v>0.37</v>
      </c>
    </row>
    <row r="56" spans="1:23" ht="21.75" customHeight="1" x14ac:dyDescent="0.2">
      <c r="A56" s="51" t="s">
        <v>26</v>
      </c>
      <c r="B56" s="51"/>
      <c r="D56" s="32">
        <v>0</v>
      </c>
      <c r="E56" s="30"/>
      <c r="F56" s="32">
        <v>21014630355</v>
      </c>
      <c r="G56" s="30"/>
      <c r="H56" s="32">
        <v>0</v>
      </c>
      <c r="I56" s="30"/>
      <c r="J56" s="32">
        <v>21014630355</v>
      </c>
      <c r="L56" s="10">
        <v>2.34</v>
      </c>
      <c r="N56" s="32">
        <v>0</v>
      </c>
      <c r="O56" s="30"/>
      <c r="P56" s="48">
        <v>17281691491</v>
      </c>
      <c r="Q56" s="48"/>
      <c r="R56" s="30"/>
      <c r="S56" s="32">
        <v>0</v>
      </c>
      <c r="T56" s="30"/>
      <c r="U56" s="32">
        <f t="shared" si="0"/>
        <v>17281691491</v>
      </c>
      <c r="W56" s="10">
        <v>1.1299999999999999</v>
      </c>
    </row>
    <row r="57" spans="1:23" ht="21.75" customHeight="1" x14ac:dyDescent="0.2">
      <c r="A57" s="51" t="s">
        <v>20</v>
      </c>
      <c r="B57" s="51"/>
      <c r="D57" s="32">
        <v>0</v>
      </c>
      <c r="E57" s="30"/>
      <c r="F57" s="32">
        <v>12553824577</v>
      </c>
      <c r="G57" s="30"/>
      <c r="H57" s="32">
        <v>0</v>
      </c>
      <c r="I57" s="30"/>
      <c r="J57" s="32">
        <v>12553824577</v>
      </c>
      <c r="L57" s="10">
        <v>1.4</v>
      </c>
      <c r="N57" s="32">
        <v>0</v>
      </c>
      <c r="O57" s="30"/>
      <c r="P57" s="48">
        <v>21154839222</v>
      </c>
      <c r="Q57" s="48"/>
      <c r="R57" s="30"/>
      <c r="S57" s="32">
        <v>0</v>
      </c>
      <c r="T57" s="30"/>
      <c r="U57" s="32">
        <f t="shared" si="0"/>
        <v>21154839222</v>
      </c>
      <c r="W57" s="10">
        <v>1.38</v>
      </c>
    </row>
    <row r="58" spans="1:23" ht="21.75" customHeight="1" x14ac:dyDescent="0.2">
      <c r="A58" s="51" t="s">
        <v>47</v>
      </c>
      <c r="B58" s="51"/>
      <c r="D58" s="32">
        <v>0</v>
      </c>
      <c r="E58" s="30"/>
      <c r="F58" s="32">
        <v>14454063101</v>
      </c>
      <c r="G58" s="30"/>
      <c r="H58" s="32">
        <v>0</v>
      </c>
      <c r="I58" s="30"/>
      <c r="J58" s="32">
        <v>14454063101</v>
      </c>
      <c r="L58" s="10">
        <v>1.61</v>
      </c>
      <c r="N58" s="32">
        <v>0</v>
      </c>
      <c r="O58" s="30"/>
      <c r="P58" s="48">
        <v>6085830920</v>
      </c>
      <c r="Q58" s="48"/>
      <c r="R58" s="30"/>
      <c r="S58" s="32">
        <v>0</v>
      </c>
      <c r="T58" s="30"/>
      <c r="U58" s="32">
        <f t="shared" si="0"/>
        <v>6085830920</v>
      </c>
      <c r="W58" s="10">
        <v>0.4</v>
      </c>
    </row>
    <row r="59" spans="1:23" ht="21.75" customHeight="1" x14ac:dyDescent="0.2">
      <c r="A59" s="51" t="s">
        <v>53</v>
      </c>
      <c r="B59" s="51"/>
      <c r="D59" s="32">
        <v>0</v>
      </c>
      <c r="E59" s="30"/>
      <c r="F59" s="32">
        <v>9906823680</v>
      </c>
      <c r="G59" s="30"/>
      <c r="H59" s="32">
        <v>0</v>
      </c>
      <c r="I59" s="30"/>
      <c r="J59" s="32">
        <v>9906823680</v>
      </c>
      <c r="L59" s="10">
        <v>1.1000000000000001</v>
      </c>
      <c r="N59" s="32">
        <v>0</v>
      </c>
      <c r="O59" s="30"/>
      <c r="P59" s="48">
        <v>372738449</v>
      </c>
      <c r="Q59" s="48"/>
      <c r="R59" s="30"/>
      <c r="S59" s="32">
        <v>0</v>
      </c>
      <c r="T59" s="30"/>
      <c r="U59" s="32">
        <f t="shared" si="0"/>
        <v>372738449</v>
      </c>
      <c r="W59" s="10">
        <v>0.02</v>
      </c>
    </row>
    <row r="60" spans="1:23" ht="21.75" customHeight="1" x14ac:dyDescent="0.2">
      <c r="A60" s="51" t="s">
        <v>77</v>
      </c>
      <c r="B60" s="51"/>
      <c r="D60" s="32">
        <v>0</v>
      </c>
      <c r="E60" s="30"/>
      <c r="F60" s="32">
        <v>905317290</v>
      </c>
      <c r="G60" s="30"/>
      <c r="H60" s="32">
        <v>0</v>
      </c>
      <c r="I60" s="30"/>
      <c r="J60" s="32">
        <v>905317290</v>
      </c>
      <c r="L60" s="10">
        <v>0.1</v>
      </c>
      <c r="N60" s="32">
        <v>0</v>
      </c>
      <c r="O60" s="30"/>
      <c r="P60" s="48">
        <v>905317290</v>
      </c>
      <c r="Q60" s="48"/>
      <c r="R60" s="30"/>
      <c r="S60" s="32">
        <v>0</v>
      </c>
      <c r="T60" s="30"/>
      <c r="U60" s="32">
        <f t="shared" si="0"/>
        <v>905317290</v>
      </c>
      <c r="W60" s="10">
        <v>0.06</v>
      </c>
    </row>
    <row r="61" spans="1:23" ht="21.75" customHeight="1" x14ac:dyDescent="0.2">
      <c r="A61" s="51" t="s">
        <v>54</v>
      </c>
      <c r="B61" s="51"/>
      <c r="D61" s="32">
        <v>0</v>
      </c>
      <c r="E61" s="30"/>
      <c r="F61" s="32">
        <v>55612490276</v>
      </c>
      <c r="G61" s="30"/>
      <c r="H61" s="32">
        <v>0</v>
      </c>
      <c r="I61" s="30"/>
      <c r="J61" s="32">
        <v>55612490276</v>
      </c>
      <c r="L61" s="10">
        <v>6.18</v>
      </c>
      <c r="N61" s="32">
        <v>0</v>
      </c>
      <c r="O61" s="30"/>
      <c r="P61" s="48">
        <v>100488542232</v>
      </c>
      <c r="Q61" s="48"/>
      <c r="R61" s="30"/>
      <c r="S61" s="32">
        <v>0</v>
      </c>
      <c r="T61" s="30"/>
      <c r="U61" s="32">
        <f t="shared" si="0"/>
        <v>100488542232</v>
      </c>
      <c r="W61" s="10">
        <v>6.57</v>
      </c>
    </row>
    <row r="62" spans="1:23" ht="21.75" customHeight="1" x14ac:dyDescent="0.2">
      <c r="A62" s="51" t="s">
        <v>75</v>
      </c>
      <c r="B62" s="51"/>
      <c r="D62" s="32">
        <v>0</v>
      </c>
      <c r="E62" s="30"/>
      <c r="F62" s="32">
        <v>341164366</v>
      </c>
      <c r="G62" s="30"/>
      <c r="H62" s="32">
        <v>0</v>
      </c>
      <c r="I62" s="30"/>
      <c r="J62" s="32">
        <v>341164366</v>
      </c>
      <c r="L62" s="10">
        <v>0.04</v>
      </c>
      <c r="N62" s="32">
        <v>0</v>
      </c>
      <c r="O62" s="30"/>
      <c r="P62" s="48">
        <v>341164366</v>
      </c>
      <c r="Q62" s="48"/>
      <c r="R62" s="30"/>
      <c r="S62" s="32">
        <v>0</v>
      </c>
      <c r="T62" s="30"/>
      <c r="U62" s="32">
        <f t="shared" si="0"/>
        <v>341164366</v>
      </c>
      <c r="W62" s="10">
        <v>0.02</v>
      </c>
    </row>
    <row r="63" spans="1:23" ht="21.75" customHeight="1" x14ac:dyDescent="0.2">
      <c r="A63" s="51" t="s">
        <v>76</v>
      </c>
      <c r="B63" s="51"/>
      <c r="D63" s="32">
        <v>0</v>
      </c>
      <c r="E63" s="30"/>
      <c r="F63" s="32">
        <v>1307072872</v>
      </c>
      <c r="G63" s="30"/>
      <c r="H63" s="32">
        <v>0</v>
      </c>
      <c r="I63" s="30"/>
      <c r="J63" s="32">
        <v>1307072872</v>
      </c>
      <c r="L63" s="10">
        <v>0.15</v>
      </c>
      <c r="N63" s="32">
        <v>0</v>
      </c>
      <c r="O63" s="30"/>
      <c r="P63" s="48">
        <v>1307072872</v>
      </c>
      <c r="Q63" s="48"/>
      <c r="R63" s="30"/>
      <c r="S63" s="32">
        <v>0</v>
      </c>
      <c r="T63" s="30"/>
      <c r="U63" s="32">
        <f t="shared" si="0"/>
        <v>1307072872</v>
      </c>
      <c r="W63" s="10">
        <v>0.09</v>
      </c>
    </row>
    <row r="64" spans="1:23" ht="21.75" customHeight="1" x14ac:dyDescent="0.2">
      <c r="A64" s="51" t="s">
        <v>66</v>
      </c>
      <c r="B64" s="51"/>
      <c r="D64" s="32">
        <v>0</v>
      </c>
      <c r="E64" s="30"/>
      <c r="F64" s="32">
        <v>2449311598</v>
      </c>
      <c r="G64" s="30"/>
      <c r="H64" s="32">
        <v>0</v>
      </c>
      <c r="I64" s="30"/>
      <c r="J64" s="32">
        <v>2449311598</v>
      </c>
      <c r="L64" s="10">
        <v>0.27</v>
      </c>
      <c r="N64" s="32">
        <v>0</v>
      </c>
      <c r="O64" s="30"/>
      <c r="P64" s="48">
        <v>2449311598</v>
      </c>
      <c r="Q64" s="48"/>
      <c r="R64" s="30"/>
      <c r="S64" s="32">
        <v>0</v>
      </c>
      <c r="T64" s="30"/>
      <c r="U64" s="32">
        <f t="shared" si="0"/>
        <v>2449311598</v>
      </c>
      <c r="W64" s="10">
        <v>0.16</v>
      </c>
    </row>
    <row r="65" spans="1:23" ht="21.75" customHeight="1" x14ac:dyDescent="0.2">
      <c r="A65" s="51" t="s">
        <v>29</v>
      </c>
      <c r="B65" s="51"/>
      <c r="D65" s="32">
        <v>0</v>
      </c>
      <c r="E65" s="30"/>
      <c r="F65" s="32">
        <v>9314480112</v>
      </c>
      <c r="G65" s="30"/>
      <c r="H65" s="32">
        <v>0</v>
      </c>
      <c r="I65" s="30"/>
      <c r="J65" s="32">
        <v>9314480112</v>
      </c>
      <c r="L65" s="10">
        <v>1.04</v>
      </c>
      <c r="N65" s="32">
        <v>0</v>
      </c>
      <c r="O65" s="30"/>
      <c r="P65" s="48">
        <v>917023880</v>
      </c>
      <c r="Q65" s="48"/>
      <c r="R65" s="30"/>
      <c r="S65" s="32">
        <v>0</v>
      </c>
      <c r="T65" s="30"/>
      <c r="U65" s="32">
        <f t="shared" si="0"/>
        <v>917023880</v>
      </c>
      <c r="W65" s="10">
        <v>0.06</v>
      </c>
    </row>
    <row r="66" spans="1:23" ht="21.75" customHeight="1" x14ac:dyDescent="0.2">
      <c r="A66" s="51" t="s">
        <v>34</v>
      </c>
      <c r="B66" s="51"/>
      <c r="D66" s="32">
        <v>0</v>
      </c>
      <c r="E66" s="30"/>
      <c r="F66" s="32">
        <v>10896070591</v>
      </c>
      <c r="G66" s="30"/>
      <c r="H66" s="32">
        <v>0</v>
      </c>
      <c r="I66" s="30"/>
      <c r="J66" s="32">
        <v>10896070591</v>
      </c>
      <c r="L66" s="10">
        <v>1.21</v>
      </c>
      <c r="N66" s="32">
        <v>0</v>
      </c>
      <c r="O66" s="30"/>
      <c r="P66" s="48">
        <v>5768412471</v>
      </c>
      <c r="Q66" s="48"/>
      <c r="R66" s="30"/>
      <c r="S66" s="32">
        <v>0</v>
      </c>
      <c r="T66" s="30"/>
      <c r="U66" s="32">
        <f t="shared" si="0"/>
        <v>5768412471</v>
      </c>
      <c r="W66" s="10">
        <v>0.38</v>
      </c>
    </row>
    <row r="67" spans="1:23" ht="21.75" customHeight="1" x14ac:dyDescent="0.2">
      <c r="A67" s="51" t="s">
        <v>33</v>
      </c>
      <c r="B67" s="51"/>
      <c r="D67" s="32">
        <v>0</v>
      </c>
      <c r="E67" s="30"/>
      <c r="F67" s="32">
        <v>9600736589</v>
      </c>
      <c r="G67" s="30"/>
      <c r="H67" s="32">
        <v>0</v>
      </c>
      <c r="I67" s="30"/>
      <c r="J67" s="32">
        <v>9600736589</v>
      </c>
      <c r="L67" s="10">
        <v>1.07</v>
      </c>
      <c r="N67" s="32">
        <v>0</v>
      </c>
      <c r="O67" s="30"/>
      <c r="P67" s="48">
        <v>685357001</v>
      </c>
      <c r="Q67" s="48"/>
      <c r="R67" s="30"/>
      <c r="S67" s="32">
        <v>0</v>
      </c>
      <c r="T67" s="30"/>
      <c r="U67" s="32">
        <f t="shared" si="0"/>
        <v>685357001</v>
      </c>
      <c r="W67" s="10">
        <v>0.04</v>
      </c>
    </row>
    <row r="68" spans="1:23" ht="21.75" customHeight="1" x14ac:dyDescent="0.2">
      <c r="A68" s="51" t="s">
        <v>32</v>
      </c>
      <c r="B68" s="51"/>
      <c r="D68" s="32">
        <v>0</v>
      </c>
      <c r="E68" s="30"/>
      <c r="F68" s="32">
        <v>6517326936</v>
      </c>
      <c r="G68" s="30"/>
      <c r="H68" s="32">
        <v>0</v>
      </c>
      <c r="I68" s="30"/>
      <c r="J68" s="32">
        <v>6517326936</v>
      </c>
      <c r="L68" s="10">
        <v>0.72</v>
      </c>
      <c r="N68" s="32">
        <v>0</v>
      </c>
      <c r="O68" s="30"/>
      <c r="P68" s="48">
        <v>-11430820094</v>
      </c>
      <c r="Q68" s="48"/>
      <c r="R68" s="30"/>
      <c r="S68" s="32">
        <v>0</v>
      </c>
      <c r="T68" s="30"/>
      <c r="U68" s="32">
        <f t="shared" si="0"/>
        <v>-11430820094</v>
      </c>
      <c r="W68" s="10">
        <v>-0.75</v>
      </c>
    </row>
    <row r="69" spans="1:23" ht="21.75" customHeight="1" x14ac:dyDescent="0.2">
      <c r="A69" s="51" t="s">
        <v>30</v>
      </c>
      <c r="B69" s="51"/>
      <c r="D69" s="32">
        <v>0</v>
      </c>
      <c r="E69" s="30"/>
      <c r="F69" s="32">
        <v>12185457671</v>
      </c>
      <c r="G69" s="30"/>
      <c r="H69" s="32">
        <v>0</v>
      </c>
      <c r="I69" s="30"/>
      <c r="J69" s="32">
        <v>12185457671</v>
      </c>
      <c r="L69" s="10">
        <v>1.35</v>
      </c>
      <c r="N69" s="32">
        <v>0</v>
      </c>
      <c r="O69" s="30"/>
      <c r="P69" s="48">
        <v>-1245527145</v>
      </c>
      <c r="Q69" s="48"/>
      <c r="R69" s="30"/>
      <c r="S69" s="32">
        <v>0</v>
      </c>
      <c r="T69" s="30"/>
      <c r="U69" s="32">
        <f t="shared" si="0"/>
        <v>-1245527145</v>
      </c>
      <c r="W69" s="10">
        <v>-0.08</v>
      </c>
    </row>
    <row r="70" spans="1:23" ht="21.75" customHeight="1" x14ac:dyDescent="0.2">
      <c r="A70" s="51" t="s">
        <v>74</v>
      </c>
      <c r="B70" s="51"/>
      <c r="D70" s="32">
        <v>0</v>
      </c>
      <c r="E70" s="30"/>
      <c r="F70" s="32">
        <v>10023297632</v>
      </c>
      <c r="G70" s="30"/>
      <c r="H70" s="32">
        <v>0</v>
      </c>
      <c r="I70" s="30"/>
      <c r="J70" s="32">
        <v>10023297632</v>
      </c>
      <c r="L70" s="10">
        <v>1.1100000000000001</v>
      </c>
      <c r="N70" s="32">
        <v>0</v>
      </c>
      <c r="O70" s="30"/>
      <c r="P70" s="48">
        <v>10023297632</v>
      </c>
      <c r="Q70" s="48"/>
      <c r="R70" s="30"/>
      <c r="S70" s="32">
        <v>0</v>
      </c>
      <c r="T70" s="30"/>
      <c r="U70" s="32">
        <f t="shared" si="0"/>
        <v>10023297632</v>
      </c>
      <c r="W70" s="10">
        <v>0.66</v>
      </c>
    </row>
    <row r="71" spans="1:23" ht="21.75" customHeight="1" x14ac:dyDescent="0.2">
      <c r="A71" s="51" t="s">
        <v>58</v>
      </c>
      <c r="B71" s="51"/>
      <c r="D71" s="32">
        <v>0</v>
      </c>
      <c r="E71" s="30"/>
      <c r="F71" s="32">
        <v>513499724</v>
      </c>
      <c r="G71" s="30"/>
      <c r="H71" s="32">
        <v>0</v>
      </c>
      <c r="I71" s="30"/>
      <c r="J71" s="32">
        <v>513499724</v>
      </c>
      <c r="L71" s="10">
        <v>0.06</v>
      </c>
      <c r="N71" s="32">
        <v>0</v>
      </c>
      <c r="O71" s="30"/>
      <c r="P71" s="48">
        <v>1096066530</v>
      </c>
      <c r="Q71" s="48"/>
      <c r="R71" s="30"/>
      <c r="S71" s="32">
        <v>0</v>
      </c>
      <c r="T71" s="30"/>
      <c r="U71" s="32">
        <f t="shared" si="0"/>
        <v>1096066530</v>
      </c>
      <c r="W71" s="10">
        <v>7.0000000000000007E-2</v>
      </c>
    </row>
    <row r="72" spans="1:23" ht="21.75" customHeight="1" x14ac:dyDescent="0.2">
      <c r="A72" s="51" t="s">
        <v>48</v>
      </c>
      <c r="B72" s="51"/>
      <c r="D72" s="32">
        <v>0</v>
      </c>
      <c r="E72" s="30"/>
      <c r="F72" s="32">
        <v>6555497250</v>
      </c>
      <c r="G72" s="30"/>
      <c r="H72" s="32">
        <v>0</v>
      </c>
      <c r="I72" s="30"/>
      <c r="J72" s="32">
        <v>6555497250</v>
      </c>
      <c r="L72" s="10">
        <v>0.73</v>
      </c>
      <c r="N72" s="32">
        <v>0</v>
      </c>
      <c r="O72" s="30"/>
      <c r="P72" s="48">
        <v>8402331900</v>
      </c>
      <c r="Q72" s="48"/>
      <c r="R72" s="30"/>
      <c r="S72" s="32">
        <v>0</v>
      </c>
      <c r="T72" s="30"/>
      <c r="U72" s="32">
        <f t="shared" si="0"/>
        <v>8402331900</v>
      </c>
      <c r="W72" s="10">
        <v>0.55000000000000004</v>
      </c>
    </row>
    <row r="73" spans="1:23" ht="21.75" customHeight="1" x14ac:dyDescent="0.2">
      <c r="A73" s="51" t="s">
        <v>64</v>
      </c>
      <c r="B73" s="51"/>
      <c r="D73" s="32">
        <v>0</v>
      </c>
      <c r="E73" s="30"/>
      <c r="F73" s="32">
        <v>-1535592178</v>
      </c>
      <c r="G73" s="30"/>
      <c r="H73" s="32">
        <v>0</v>
      </c>
      <c r="I73" s="30"/>
      <c r="J73" s="32">
        <v>-1535592178</v>
      </c>
      <c r="L73" s="10">
        <v>-0.17</v>
      </c>
      <c r="N73" s="32">
        <v>0</v>
      </c>
      <c r="O73" s="30"/>
      <c r="P73" s="48">
        <v>-1535592178</v>
      </c>
      <c r="Q73" s="48"/>
      <c r="R73" s="30"/>
      <c r="S73" s="32">
        <v>0</v>
      </c>
      <c r="T73" s="30"/>
      <c r="U73" s="32">
        <f t="shared" si="0"/>
        <v>-1535592178</v>
      </c>
      <c r="W73" s="10">
        <v>-0.1</v>
      </c>
    </row>
    <row r="74" spans="1:23" ht="21.75" customHeight="1" x14ac:dyDescent="0.2">
      <c r="A74" s="51" t="s">
        <v>68</v>
      </c>
      <c r="B74" s="51"/>
      <c r="D74" s="32">
        <v>0</v>
      </c>
      <c r="E74" s="30"/>
      <c r="F74" s="32">
        <v>2741895630</v>
      </c>
      <c r="G74" s="30"/>
      <c r="H74" s="32">
        <v>0</v>
      </c>
      <c r="I74" s="30"/>
      <c r="J74" s="32">
        <v>2741895630</v>
      </c>
      <c r="L74" s="10">
        <v>0.3</v>
      </c>
      <c r="N74" s="32">
        <v>0</v>
      </c>
      <c r="O74" s="30"/>
      <c r="P74" s="48">
        <v>2741895630</v>
      </c>
      <c r="Q74" s="48"/>
      <c r="R74" s="30"/>
      <c r="S74" s="32">
        <v>0</v>
      </c>
      <c r="T74" s="30"/>
      <c r="U74" s="32">
        <f t="shared" si="0"/>
        <v>2741895630</v>
      </c>
      <c r="W74" s="10">
        <v>0.18</v>
      </c>
    </row>
    <row r="75" spans="1:23" ht="21.75" customHeight="1" x14ac:dyDescent="0.2">
      <c r="A75" s="51" t="s">
        <v>65</v>
      </c>
      <c r="B75" s="51"/>
      <c r="D75" s="32">
        <v>0</v>
      </c>
      <c r="E75" s="30"/>
      <c r="F75" s="32">
        <v>10967056</v>
      </c>
      <c r="G75" s="30"/>
      <c r="H75" s="32">
        <v>0</v>
      </c>
      <c r="I75" s="30"/>
      <c r="J75" s="32">
        <v>10967056</v>
      </c>
      <c r="L75" s="10">
        <v>0</v>
      </c>
      <c r="N75" s="32">
        <v>0</v>
      </c>
      <c r="O75" s="30"/>
      <c r="P75" s="48">
        <v>10967056</v>
      </c>
      <c r="Q75" s="48"/>
      <c r="R75" s="30"/>
      <c r="S75" s="32">
        <v>0</v>
      </c>
      <c r="T75" s="30"/>
      <c r="U75" s="32">
        <f t="shared" ref="U75:U82" si="1">S75+P75+N75</f>
        <v>10967056</v>
      </c>
      <c r="W75" s="10">
        <v>0</v>
      </c>
    </row>
    <row r="76" spans="1:23" ht="21.75" customHeight="1" x14ac:dyDescent="0.2">
      <c r="A76" s="51" t="s">
        <v>55</v>
      </c>
      <c r="B76" s="51"/>
      <c r="D76" s="32">
        <v>0</v>
      </c>
      <c r="E76" s="30"/>
      <c r="F76" s="32">
        <v>0</v>
      </c>
      <c r="G76" s="30"/>
      <c r="H76" s="32">
        <v>0</v>
      </c>
      <c r="I76" s="30"/>
      <c r="J76" s="32">
        <v>0</v>
      </c>
      <c r="L76" s="10">
        <v>0</v>
      </c>
      <c r="N76" s="32">
        <v>0</v>
      </c>
      <c r="O76" s="30"/>
      <c r="P76" s="48">
        <v>1698545144</v>
      </c>
      <c r="Q76" s="48"/>
      <c r="R76" s="30"/>
      <c r="S76" s="32">
        <v>0</v>
      </c>
      <c r="T76" s="30"/>
      <c r="U76" s="32">
        <f t="shared" si="1"/>
        <v>1698545144</v>
      </c>
      <c r="W76" s="10">
        <v>0.11</v>
      </c>
    </row>
    <row r="77" spans="1:23" ht="21.75" customHeight="1" x14ac:dyDescent="0.2">
      <c r="A77" s="51" t="s">
        <v>23</v>
      </c>
      <c r="B77" s="51"/>
      <c r="D77" s="32">
        <v>0</v>
      </c>
      <c r="E77" s="30"/>
      <c r="F77" s="32">
        <v>57197977025</v>
      </c>
      <c r="G77" s="30"/>
      <c r="H77" s="32">
        <v>0</v>
      </c>
      <c r="I77" s="30"/>
      <c r="J77" s="32">
        <v>57197977025</v>
      </c>
      <c r="L77" s="10">
        <v>6.36</v>
      </c>
      <c r="N77" s="32">
        <v>0</v>
      </c>
      <c r="O77" s="30"/>
      <c r="P77" s="48">
        <v>86825438682</v>
      </c>
      <c r="Q77" s="48"/>
      <c r="R77" s="30"/>
      <c r="S77" s="32">
        <v>0</v>
      </c>
      <c r="T77" s="30"/>
      <c r="U77" s="32">
        <f t="shared" si="1"/>
        <v>86825438682</v>
      </c>
      <c r="W77" s="10">
        <v>5.68</v>
      </c>
    </row>
    <row r="78" spans="1:23" ht="21.75" customHeight="1" x14ac:dyDescent="0.2">
      <c r="A78" s="51" t="s">
        <v>67</v>
      </c>
      <c r="B78" s="51"/>
      <c r="D78" s="32">
        <v>0</v>
      </c>
      <c r="E78" s="30"/>
      <c r="F78" s="32">
        <v>6914613386</v>
      </c>
      <c r="G78" s="30"/>
      <c r="H78" s="32">
        <v>0</v>
      </c>
      <c r="I78" s="30"/>
      <c r="J78" s="32">
        <v>6914613386</v>
      </c>
      <c r="L78" s="10">
        <v>0.77</v>
      </c>
      <c r="N78" s="32">
        <v>0</v>
      </c>
      <c r="O78" s="30"/>
      <c r="P78" s="48">
        <v>6914613386</v>
      </c>
      <c r="Q78" s="48"/>
      <c r="R78" s="30"/>
      <c r="S78" s="32">
        <v>0</v>
      </c>
      <c r="T78" s="30"/>
      <c r="U78" s="32">
        <f t="shared" si="1"/>
        <v>6914613386</v>
      </c>
      <c r="W78" s="10">
        <v>0.45</v>
      </c>
    </row>
    <row r="79" spans="1:23" ht="21.75" customHeight="1" x14ac:dyDescent="0.2">
      <c r="A79" s="51" t="s">
        <v>70</v>
      </c>
      <c r="B79" s="51"/>
      <c r="D79" s="32">
        <v>0</v>
      </c>
      <c r="E79" s="30"/>
      <c r="F79" s="32">
        <v>3830012418</v>
      </c>
      <c r="G79" s="30"/>
      <c r="H79" s="32">
        <v>0</v>
      </c>
      <c r="I79" s="30"/>
      <c r="J79" s="32">
        <v>3830012418</v>
      </c>
      <c r="L79" s="10">
        <v>0.43</v>
      </c>
      <c r="N79" s="32">
        <v>0</v>
      </c>
      <c r="O79" s="30"/>
      <c r="P79" s="48">
        <v>3830012418</v>
      </c>
      <c r="Q79" s="48"/>
      <c r="R79" s="30"/>
      <c r="S79" s="32">
        <v>0</v>
      </c>
      <c r="T79" s="30"/>
      <c r="U79" s="32">
        <f t="shared" si="1"/>
        <v>3830012418</v>
      </c>
      <c r="W79" s="10">
        <v>0.25</v>
      </c>
    </row>
    <row r="80" spans="1:23" ht="21.75" customHeight="1" x14ac:dyDescent="0.2">
      <c r="A80" s="51" t="s">
        <v>25</v>
      </c>
      <c r="B80" s="51"/>
      <c r="D80" s="32">
        <v>0</v>
      </c>
      <c r="E80" s="30"/>
      <c r="F80" s="32">
        <v>12215650551</v>
      </c>
      <c r="G80" s="30"/>
      <c r="H80" s="32">
        <v>0</v>
      </c>
      <c r="I80" s="30"/>
      <c r="J80" s="32">
        <v>12215650551</v>
      </c>
      <c r="L80" s="10">
        <v>1.36</v>
      </c>
      <c r="N80" s="32">
        <v>0</v>
      </c>
      <c r="O80" s="30"/>
      <c r="P80" s="48">
        <v>8688060189</v>
      </c>
      <c r="Q80" s="48"/>
      <c r="R80" s="30"/>
      <c r="S80" s="32">
        <v>0</v>
      </c>
      <c r="T80" s="30"/>
      <c r="U80" s="32">
        <f t="shared" si="1"/>
        <v>8688060189</v>
      </c>
      <c r="W80" s="10">
        <v>0.56999999999999995</v>
      </c>
    </row>
    <row r="81" spans="1:23" ht="21.75" customHeight="1" x14ac:dyDescent="0.2">
      <c r="A81" s="51" t="s">
        <v>28</v>
      </c>
      <c r="B81" s="51"/>
      <c r="D81" s="32">
        <v>0</v>
      </c>
      <c r="E81" s="30"/>
      <c r="F81" s="32">
        <v>38588912210</v>
      </c>
      <c r="G81" s="30"/>
      <c r="H81" s="32">
        <v>0</v>
      </c>
      <c r="I81" s="30"/>
      <c r="J81" s="32">
        <v>38588912210</v>
      </c>
      <c r="L81" s="10">
        <v>4.29</v>
      </c>
      <c r="N81" s="32">
        <v>0</v>
      </c>
      <c r="O81" s="30"/>
      <c r="P81" s="48">
        <v>25504746329</v>
      </c>
      <c r="Q81" s="48"/>
      <c r="R81" s="30"/>
      <c r="S81" s="32">
        <v>0</v>
      </c>
      <c r="T81" s="30"/>
      <c r="U81" s="32">
        <f t="shared" si="1"/>
        <v>25504746329</v>
      </c>
      <c r="W81" s="10">
        <v>1.67</v>
      </c>
    </row>
    <row r="82" spans="1:23" ht="21.75" customHeight="1" x14ac:dyDescent="0.2">
      <c r="A82" s="47" t="s">
        <v>19</v>
      </c>
      <c r="B82" s="47"/>
      <c r="D82" s="33">
        <v>0</v>
      </c>
      <c r="E82" s="30"/>
      <c r="F82" s="33">
        <v>963990304</v>
      </c>
      <c r="G82" s="30"/>
      <c r="H82" s="33">
        <v>0</v>
      </c>
      <c r="I82" s="30"/>
      <c r="J82" s="33">
        <v>963990304</v>
      </c>
      <c r="L82" s="14">
        <v>0.11</v>
      </c>
      <c r="N82" s="44">
        <v>0</v>
      </c>
      <c r="O82" s="30"/>
      <c r="P82" s="48">
        <v>754686185</v>
      </c>
      <c r="Q82" s="59"/>
      <c r="R82" s="30"/>
      <c r="S82" s="33">
        <v>0</v>
      </c>
      <c r="T82" s="30"/>
      <c r="U82" s="32">
        <f t="shared" si="1"/>
        <v>754686185</v>
      </c>
      <c r="W82" s="14">
        <v>0.05</v>
      </c>
    </row>
    <row r="83" spans="1:23" ht="21.75" customHeight="1" x14ac:dyDescent="0.2">
      <c r="A83" s="50" t="s">
        <v>78</v>
      </c>
      <c r="B83" s="50"/>
      <c r="D83" s="35">
        <v>18138529758</v>
      </c>
      <c r="E83" s="30"/>
      <c r="F83" s="35">
        <v>782370422584</v>
      </c>
      <c r="G83" s="30"/>
      <c r="H83" s="35">
        <v>97664969592</v>
      </c>
      <c r="I83" s="30"/>
      <c r="J83" s="35">
        <v>898173921934</v>
      </c>
      <c r="L83" s="17">
        <v>99.84</v>
      </c>
      <c r="N83" s="35">
        <f>SUM(N9:N82)</f>
        <v>82852665141</v>
      </c>
      <c r="O83" s="30"/>
      <c r="P83" s="30"/>
      <c r="Q83" s="35">
        <v>1067656376514</v>
      </c>
      <c r="R83" s="30"/>
      <c r="S83" s="35">
        <v>236584186677</v>
      </c>
      <c r="T83" s="30"/>
      <c r="U83" s="35">
        <v>1387093228332</v>
      </c>
      <c r="W83" s="17">
        <v>90.7</v>
      </c>
    </row>
    <row r="84" spans="1:23" ht="13.5" thickTop="1" x14ac:dyDescent="0.2"/>
    <row r="85" spans="1:23" x14ac:dyDescent="0.2">
      <c r="S85" s="28">
        <v>236584186677</v>
      </c>
    </row>
    <row r="86" spans="1:23" x14ac:dyDescent="0.2">
      <c r="N86" s="67">
        <v>84830494206</v>
      </c>
      <c r="S86" s="28"/>
    </row>
    <row r="87" spans="1:23" x14ac:dyDescent="0.2">
      <c r="N87" s="67">
        <f>N86-N83</f>
        <v>1977829065</v>
      </c>
      <c r="S87" s="28"/>
    </row>
    <row r="88" spans="1:23" x14ac:dyDescent="0.2">
      <c r="N88" s="67">
        <v>-1977829147</v>
      </c>
    </row>
  </sheetData>
  <autoFilter ref="A8:W8" xr:uid="{00000000-0001-0000-0800-000000000000}">
    <filterColumn colId="0" showButton="0"/>
    <filterColumn colId="15" showButton="0"/>
  </autoFilter>
  <mergeCells count="15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</mergeCells>
  <pageMargins left="0.39" right="0.39" top="0.39" bottom="0.39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2026-06-28T09:02:48Z</cp:lastPrinted>
  <dcterms:created xsi:type="dcterms:W3CDTF">2026-06-27T08:35:51Z</dcterms:created>
  <dcterms:modified xsi:type="dcterms:W3CDTF">2026-06-28T09:03:09Z</dcterms:modified>
</cp:coreProperties>
</file>