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2 اردیبهشت\"/>
    </mc:Choice>
  </mc:AlternateContent>
  <xr:revisionPtr revIDLastSave="0" documentId="13_ncr:1_{564258C8-52FF-40F3-AC74-8DE85BAD5C73}" xr6:coauthVersionLast="47" xr6:coauthVersionMax="47" xr10:uidLastSave="{00000000-0000-0000-0000-000000000000}"/>
  <bookViews>
    <workbookView xWindow="-120" yWindow="-120" windowWidth="29040" windowHeight="15720" firstSheet="1" activeTab="8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 (2)" sheetId="22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 (2)" sheetId="2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 (2)" sheetId="24" r:id="rId15"/>
    <sheet name="درآمد ناشی از فروش" sheetId="19" r:id="rId16"/>
    <sheet name="درآمد ناشی از تغییر قیمت اوراق" sheetId="21" r:id="rId17"/>
  </sheets>
  <externalReferences>
    <externalReference r:id="rId18"/>
  </externalReferences>
  <definedNames>
    <definedName name="_xlnm.Print_Area" localSheetId="2">اوراق!$A$1:$AM$12</definedName>
    <definedName name="_xlnm.Print_Area" localSheetId="3">'تعدیل قیمت'!$A$1:$N$18</definedName>
    <definedName name="_xlnm.Print_Area" localSheetId="5">درآمد!$A$1:$K$13</definedName>
    <definedName name="_xlnm.Print_Area" localSheetId="10">'درآمد سپرده بانکی (2)'!$A$1:$G$15</definedName>
    <definedName name="_xlnm.Print_Area" localSheetId="8">'درآمد سرمایه گذاری در اوراق به'!$A$1:$S$10</definedName>
    <definedName name="_xlnm.Print_Area" localSheetId="6">'درآمد سرمایه گذاری در سهام'!$A$1:$X$70</definedName>
    <definedName name="_xlnm.Print_Area" localSheetId="7">'درآمد سرمایه گذاری در صندوق'!$A$1:$X$17</definedName>
    <definedName name="_xlnm.Print_Area" localSheetId="12">'درآمد سود سهام'!$A$1:$T$21</definedName>
    <definedName name="_xlnm.Print_Area" localSheetId="16">'درآمد ناشی از تغییر قیمت اوراق'!$A$1:$S$54</definedName>
    <definedName name="_xlnm.Print_Area" localSheetId="15">'درآمد ناشی از فروش'!$A$1:$S$38</definedName>
    <definedName name="_xlnm.Print_Area" localSheetId="11">'سایر درآمدها'!$A$1:$G$11</definedName>
    <definedName name="_xlnm.Print_Area" localSheetId="4">'سپرده (2)'!$A$1:$M$15</definedName>
    <definedName name="_xlnm.Print_Area" localSheetId="1">سهام!$A$1:$AC$55</definedName>
    <definedName name="_xlnm.Print_Area" localSheetId="13">'سود اوراق بهادار'!$A$1:$U$9</definedName>
    <definedName name="_xlnm.Print_Area" localSheetId="14">'سود سپرده بانکی (2)'!$A$1:$N$14</definedName>
    <definedName name="_xlnm.Print_Area" localSheetId="0">'صورت وضعیت'!$A$1:$B$24</definedName>
    <definedName name="_xlnm.Print_Area" localSheetId="9">'مبالغ تخصیصی اوراق'!$A$1:$S$17</definedName>
  </definedNames>
  <calcPr calcId="191029"/>
</workbook>
</file>

<file path=xl/calcChain.xml><?xml version="1.0" encoding="utf-8"?>
<calcChain xmlns="http://schemas.openxmlformats.org/spreadsheetml/2006/main">
  <c r="J13" i="8" l="1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10" i="8"/>
  <c r="F9" i="8"/>
  <c r="F8" i="8"/>
  <c r="N15" i="24"/>
  <c r="M14" i="24"/>
  <c r="K14" i="24"/>
  <c r="I14" i="24"/>
  <c r="G14" i="24"/>
  <c r="E14" i="24"/>
  <c r="C14" i="24"/>
  <c r="F14" i="23"/>
  <c r="D14" i="23"/>
  <c r="A13" i="23"/>
  <c r="A12" i="23"/>
  <c r="A11" i="23"/>
  <c r="A10" i="23"/>
  <c r="A9" i="23"/>
  <c r="A8" i="23"/>
  <c r="D15" i="22"/>
  <c r="L15" i="22" l="1"/>
  <c r="J15" i="22"/>
  <c r="H15" i="22"/>
  <c r="F15" i="22"/>
</calcChain>
</file>

<file path=xl/sharedStrings.xml><?xml version="1.0" encoding="utf-8"?>
<sst xmlns="http://schemas.openxmlformats.org/spreadsheetml/2006/main" count="548" uniqueCount="212">
  <si>
    <t>صندوق سرمایه‌گذاری مشترک امین آوید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</si>
  <si>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</si>
  <si>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</si>
  <si>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</si>
  <si>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</si>
  <si>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</si>
  <si>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</si>
  <si>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</si>
  <si>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</si>
  <si>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</si>
  <si>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</si>
  <si>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</si>
  <si>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</si>
  <si>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</si>
  <si>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</si>
  <si>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</si>
  <si>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</si>
  <si>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</si>
  <si>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</si>
  <si>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</si>
  <si>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</si>
  <si>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 خودرو</t>
  </si>
  <si>
    <t>ایران‌یاساتایرورابر</t>
  </si>
  <si>
    <t>بانک ملت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</si>
  <si>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</si>
  <si>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</si>
  <si>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</si>
  <si>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</si>
  <si>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</si>
  <si>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</si>
  <si>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</si>
  <si>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</si>
  <si>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</si>
  <si>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نوری</t>
  </si>
  <si>
    <t>پخش البرز</t>
  </si>
  <si>
    <t>تامین سرمایه امین</t>
  </si>
  <si>
    <t>تایدواترخاورمیانه</t>
  </si>
  <si>
    <t>توسعه‌ صنایع‌ بهشهر(هلدینگ</t>
  </si>
  <si>
    <t>ح . تامین سرمایه امین</t>
  </si>
  <si>
    <t>ح . سرمایه گذاری صدرتامین</t>
  </si>
  <si>
    <t>ح . صنایع‌ بهشهر(هلدینگ</t>
  </si>
  <si>
    <t>ح . معدنی و صنعتی گل گهر</t>
  </si>
  <si>
    <t>داروسازی دانا</t>
  </si>
  <si>
    <t>س. صنایع‌شیمیایی‌ایران</t>
  </si>
  <si>
    <t>س. و توسعه صنایع لاستیک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</si>
  <si>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</si>
  <si>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</si>
  <si>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</si>
  <si>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</si>
  <si>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</si>
  <si>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</si>
  <si>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سیمان‌ کرمان‌</t>
  </si>
  <si>
    <t>سیمان‌مازندران‌</t>
  </si>
  <si>
    <t>شیشه‌ و گاز</t>
  </si>
  <si>
    <t>صنایع پتروشیمی خلیج فارس</t>
  </si>
  <si>
    <t>صنعت غذایی کورش</t>
  </si>
  <si>
    <t>فولاد  خوزستان</t>
  </si>
  <si>
    <t>فولاد خراسان</t>
  </si>
  <si>
    <t>گروه سرمایه گذاری سپهر صادرات</t>
  </si>
  <si>
    <t>گروه صنعتی درپاد تبریز</t>
  </si>
  <si>
    <t>محصولات کاغذی لطیف</t>
  </si>
  <si>
    <t>معدنی و صنعتی گل گهر</t>
  </si>
  <si>
    <t>ملی‌ صنایع‌ مس‌ ایران‌</t>
  </si>
  <si>
    <t>نیان باتری خاوران</t>
  </si>
  <si>
    <t>کیمیا کالای رازی</t>
  </si>
  <si>
    <t>جمع</t>
  </si>
  <si>
    <t>نام سهام</t>
  </si>
  <si>
    <t>نرخ سود موثر</t>
  </si>
  <si>
    <t>تعداد اوراق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</si>
  <si>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</si>
  <si>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</si>
  <si>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</si>
  <si>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</si>
  <si>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</si>
  <si>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</si>
  <si>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</si>
  <si>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</si>
  <si>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</si>
  <si>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</si>
  <si>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</si>
  <si>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</si>
  <si>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</si>
  <si>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</si>
  <si>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</si>
  <si>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</si>
  <si>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</si>
  <si>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</si>
  <si>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</si>
  <si>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</si>
  <si>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</si>
  <si>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</si>
  <si>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</si>
  <si>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</si>
  <si>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</si>
  <si>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</si>
  <si>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</si>
  <si>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</si>
  <si>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</si>
  <si>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</si>
  <si>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</si>
  <si>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</si>
  <si>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</si>
  <si>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</si>
  <si>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</si>
  <si>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</si>
  <si>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</si>
  <si>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</si>
  <si>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</si>
  <si>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</si>
  <si>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</si>
  <si>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</si>
  <si>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</si>
  <si>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</si>
  <si>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</si>
  <si>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</si>
  <si>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</si>
  <si>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</si>
  <si>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</si>
  <si>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</si>
  <si>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</si>
  <si>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</si>
  <si>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</si>
  <si>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</si>
  <si>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فروسیلیس‌ ایران‌</t>
  </si>
  <si>
    <t>ح . بیمه اتکایی امین</t>
  </si>
  <si>
    <t>رادیاتور ایران‌</t>
  </si>
  <si>
    <t>پارس فولاد سبزوار</t>
  </si>
  <si>
    <t>صنایع مس افق کرمان</t>
  </si>
  <si>
    <t>بین المللی ساروج بوشهر</t>
  </si>
  <si>
    <t>پتروشیمی شازند</t>
  </si>
  <si>
    <t>داروسازی‌ اکسیر</t>
  </si>
  <si>
    <t>مهرمام میهن</t>
  </si>
  <si>
    <t>سرمایه گذاری پایا تدبیرپارسا</t>
  </si>
  <si>
    <t>سرمایه‌ گذاری‌ البرز(هلدینگ‌</t>
  </si>
  <si>
    <t>ح . ایران‌ ترانسفو</t>
  </si>
  <si>
    <t>سرمایه گذاری مهر</t>
  </si>
  <si>
    <t>بانک‌ کارآفرین‌</t>
  </si>
  <si>
    <t>صنایع غذایی رضوی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</si>
  <si>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</si>
  <si>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</si>
  <si>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</si>
  <si>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</si>
  <si>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طلای عیار مفید</t>
  </si>
  <si>
    <t>صندوق پالایشی یکم-سهام</t>
  </si>
  <si>
    <t>صندوق س.پشتوانه طلا نهایت نگر</t>
  </si>
  <si>
    <t>صندوق س صنایع مفید3- بخشی</t>
  </si>
  <si>
    <t>صندوق س.پشتوانه طلای لوتوس</t>
  </si>
  <si>
    <t>صندوق س. گنجینه یکم آوید-د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</si>
  <si>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</si>
  <si>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</si>
  <si>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</si>
  <si>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</si>
  <si>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</si>
  <si>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</si>
  <si>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</si>
  <si>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</si>
  <si>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</si>
  <si>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</si>
  <si>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</si>
  <si>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</si>
  <si>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</si>
  <si>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</si>
  <si>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</si>
  <si>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</si>
  <si>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</si>
  <si>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</si>
  <si>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</si>
  <si>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</si>
  <si>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</si>
  <si>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</si>
  <si>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</si>
  <si>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</si>
  <si>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</si>
  <si>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</si>
  <si>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</si>
  <si>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</si>
  <si>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</si>
  <si>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</si>
  <si>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1404/12/10</t>
  </si>
  <si>
    <t>1404/11/20</t>
  </si>
  <si>
    <t>1404/06/03</t>
  </si>
  <si>
    <t>1405/02/13</t>
  </si>
  <si>
    <t>1405/02/30</t>
  </si>
  <si>
    <t>1404/06/23</t>
  </si>
  <si>
    <t>1405/02/23</t>
  </si>
  <si>
    <t>1404/07/30</t>
  </si>
  <si>
    <t>1404/10/24</t>
  </si>
  <si>
    <t>1404/12/05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</si>
  <si>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</si>
  <si>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</si>
  <si>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</si>
  <si>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</si>
  <si>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</si>
  <si>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</si>
  <si>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</si>
  <si>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</si>
  <si>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</si>
  <si>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</si>
  <si>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</si>
  <si>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</si>
  <si>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</si>
  <si>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1405/01/31</t>
  </si>
  <si>
    <t>سپرده بانک پارسیان</t>
  </si>
  <si>
    <t>سپرده بانک پاسارگاد</t>
  </si>
  <si>
    <t>سپرده بانک خاورمیانه</t>
  </si>
  <si>
    <t>سپرده بانک دی</t>
  </si>
  <si>
    <t>سپرده بانک گردشگری</t>
  </si>
  <si>
    <t>سپرده بانک ملت</t>
  </si>
  <si>
    <t>تاریخ نگهداری</t>
  </si>
  <si>
    <t>شرکت تامین سرمایه امین</t>
  </si>
  <si>
    <t>اجاره تامین اجتماعی 14050509</t>
  </si>
  <si>
    <t>از 1405/01/01 لغایت 1405/05/09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</si>
</sst>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sz val="16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11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0" fontId="0" fillId="0" borderId="0" xfId="0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top"/>
    </xf>
    <xf numFmtId="4" fontId="10" fillId="0" borderId="2" xfId="0" applyNumberFormat="1" applyFont="1" applyFill="1" applyBorder="1" applyAlignment="1">
      <alignment horizontal="right" vertical="top"/>
    </xf>
    <xf numFmtId="3" fontId="10" fillId="0" borderId="2" xfId="0" applyNumberFormat="1" applyFont="1" applyFill="1" applyBorder="1" applyAlignment="1">
      <alignment horizontal="right" vertical="top"/>
    </xf>
    <xf numFmtId="3" fontId="10" fillId="0" borderId="6" xfId="0" applyNumberFormat="1" applyFont="1" applyFill="1" applyBorder="1" applyAlignment="1">
      <alignment horizontal="right" vertical="top"/>
    </xf>
    <xf numFmtId="4" fontId="10" fillId="0" borderId="6" xfId="0" applyNumberFormat="1" applyFont="1" applyFill="1" applyBorder="1" applyAlignment="1">
      <alignment horizontal="right" vertical="top"/>
    </xf>
    <xf numFmtId="3" fontId="10" fillId="0" borderId="0" xfId="0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horizontal="left"/>
    </xf>
    <xf numFmtId="3" fontId="10" fillId="0" borderId="5" xfId="0" applyNumberFormat="1" applyFont="1" applyFill="1" applyBorder="1" applyAlignment="1">
      <alignment horizontal="right" vertical="top"/>
    </xf>
    <xf numFmtId="4" fontId="10" fillId="0" borderId="5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11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11" fillId="0" borderId="2" xfId="3" applyBorder="1" applyAlignment="1">
      <alignment horizontal="left"/>
    </xf>
    <xf numFmtId="3" fontId="5" fillId="0" borderId="2" xfId="3" applyNumberFormat="1" applyFont="1" applyBorder="1" applyAlignment="1">
      <alignment horizontal="right" vertical="top"/>
    </xf>
    <xf numFmtId="10" fontId="5" fillId="0" borderId="0" xfId="3" applyNumberFormat="1" applyFont="1" applyAlignment="1">
      <alignment horizontal="right" vertical="top"/>
    </xf>
    <xf numFmtId="3" fontId="5" fillId="0" borderId="0" xfId="3" applyNumberFormat="1" applyFont="1" applyAlignment="1">
      <alignment horizontal="right" vertical="top"/>
    </xf>
    <xf numFmtId="3" fontId="5" fillId="0" borderId="5" xfId="3" applyNumberFormat="1" applyFont="1" applyBorder="1" applyAlignment="1">
      <alignment horizontal="right" vertical="top"/>
    </xf>
    <xf numFmtId="10" fontId="5" fillId="0" borderId="5" xfId="4" applyNumberFormat="1" applyFont="1" applyFill="1" applyBorder="1" applyAlignment="1">
      <alignment horizontal="right" vertical="top"/>
    </xf>
    <xf numFmtId="3" fontId="11" fillId="0" borderId="0" xfId="3" applyNumberFormat="1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6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5" fillId="0" borderId="2" xfId="3" applyFont="1" applyBorder="1" applyAlignment="1">
      <alignment horizontal="right" vertical="top"/>
    </xf>
    <xf numFmtId="0" fontId="5" fillId="0" borderId="0" xfId="3" applyFont="1" applyAlignment="1">
      <alignment horizontal="right" vertical="top"/>
    </xf>
    <xf numFmtId="0" fontId="4" fillId="0" borderId="5" xfId="3" applyFont="1" applyBorder="1" applyAlignment="1">
      <alignment horizontal="center" vertical="center"/>
    </xf>
    <xf numFmtId="0" fontId="5" fillId="0" borderId="0" xfId="3" applyFont="1" applyFill="1" applyAlignment="1">
      <alignment horizontal="right" vertical="top"/>
    </xf>
    <xf numFmtId="165" fontId="5" fillId="0" borderId="2" xfId="4" applyNumberFormat="1" applyFont="1" applyBorder="1" applyAlignment="1">
      <alignment horizontal="right" vertical="top"/>
    </xf>
    <xf numFmtId="165" fontId="5" fillId="0" borderId="0" xfId="4" applyNumberFormat="1" applyFont="1" applyBorder="1" applyAlignment="1">
      <alignment horizontal="right" vertical="top"/>
    </xf>
    <xf numFmtId="9" fontId="5" fillId="0" borderId="5" xfId="2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4" fillId="0" borderId="5" xfId="3" applyFont="1" applyBorder="1" applyAlignment="1">
      <alignment horizontal="center" vertical="center"/>
    </xf>
    <xf numFmtId="0" fontId="5" fillId="0" borderId="2" xfId="3" applyFont="1" applyFill="1" applyBorder="1" applyAlignment="1">
      <alignment horizontal="right" vertical="top"/>
    </xf>
    <xf numFmtId="0" fontId="5" fillId="0" borderId="0" xfId="3" applyFont="1" applyFill="1" applyAlignment="1">
      <alignment horizontal="right" vertical="top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vertical="center" readingOrder="2"/>
    </xf>
    <xf numFmtId="164" fontId="5" fillId="0" borderId="7" xfId="1" applyNumberFormat="1" applyFont="1" applyBorder="1" applyAlignment="1">
      <alignment vertical="center" readingOrder="2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8" xfId="1" applyNumberFormat="1" applyFont="1" applyBorder="1" applyAlignment="1">
      <alignment vertical="center" readingOrder="2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3" applyFont="1" applyBorder="1" applyAlignment="1">
      <alignment horizontal="right" vertical="top"/>
    </xf>
    <xf numFmtId="0" fontId="5" fillId="0" borderId="0" xfId="3" applyFont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3" xr:uid="{7986C196-F98C-4F3F-859D-08741D891B3E}"/>
    <cellStyle name="Percent" xfId="2" builtinId="5"/>
    <cellStyle name="Percent 2" xfId="4" xr:uid="{76D0BA54-353C-4E75-8085-0C5FA9C8E0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587375</xdr:colOff>
      <xdr:row>55</xdr:row>
      <xdr:rowOff>67952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F06405-DC14-FDAE-AC50-4F35BBFE8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362625" y="0"/>
          <a:ext cx="8461375" cy="119424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404/&#1576;&#1607;&#1605;&#1606;%2011/&#1670;&#1705;%20&#1588;&#1583;/&#1589;&#1606;&#1583;&#1608;&#1602;%20&#1587;&#1585;&#1605;&#1575;&#1740;&#1607;&#8204;&#1711;&#1584;&#1575;&#1585;&#1740;%20&#1605;&#1588;&#1578;&#1585;&#1705;%20&#1575;&#1605;&#1740;&#1606;%20&#1570;&#1608;&#1740;&#1583;.xlsx" TargetMode="External"/><Relationship Id="rId2" Type="http://schemas.openxmlformats.org/officeDocument/2006/relationships/externalLinkPath" Target="file:///X:\&#1575;&#1601;&#1588;&#1575;&#1740;%20&#1662;&#1585;&#1578;&#1601;&#1608;&#1740;%20&#1589;&#1606;&#1583;&#1608;&#1602;%20&#1607;&#1575;\1404\&#1576;&#1607;&#1605;&#1606;%2011\&#1670;&#1705;%20&#1588;&#1583;\&#1589;&#1606;&#1583;&#1608;&#1602;%20&#1587;&#1585;&#1605;&#1575;&#1740;&#1607;&#8204;&#1711;&#1584;&#1575;&#1585;&#1740;%20&#1605;&#1588;&#1578;&#1585;&#1705;%20&#1575;&#1605;&#1740;&#1606;%20&#1570;&#1608;&#1740;&#1583;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4/&#1576;&#1607;&#1605;&#1606;%2011/&#1670;&#1705;%20&#1588;&#1583;/&#1589;&#1606;&#1583;&#1608;&#1602;%20&#1587;&#1585;&#1605;&#1575;&#1740;&#1607;&#8204;&#1711;&#1584;&#1575;&#1585;&#1740;%20&#1605;&#1588;&#1578;&#1585;&#1705;%20&#1575;&#1605;&#1740;&#1606;%20&#1570;&#1608;&#174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>
        <row r="8">
          <cell r="A8" t="str">
            <v>سپرده بانک پارسیان</v>
          </cell>
        </row>
        <row r="9">
          <cell r="A9" t="str">
            <v>سپرده بانک پاسارگاد</v>
          </cell>
        </row>
        <row r="10">
          <cell r="A10" t="str">
            <v>سپرده بانک خاورمیانه</v>
          </cell>
        </row>
        <row r="11">
          <cell r="A11" t="str">
            <v>سپرده بانک دی</v>
          </cell>
        </row>
        <row r="12">
          <cell r="A12" t="str">
            <v>سپرده بانک گردشگری</v>
          </cell>
        </row>
        <row r="13">
          <cell r="A13" t="str">
            <v>سپرده بانک ملت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E26" sqref="E2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8" t="s">
        <v>0</v>
      </c>
      <c r="B1" s="68"/>
      <c r="C1" s="68"/>
    </row>
    <row r="2" spans="1:3" ht="21.75" customHeight="1" x14ac:dyDescent="0.2">
      <c r="A2" s="68" t="s">
        <v>1</v>
      </c>
      <c r="B2" s="68"/>
      <c r="C2" s="68"/>
    </row>
    <row r="3" spans="1:3" ht="21.75" customHeight="1" x14ac:dyDescent="0.2">
      <c r="A3" s="68" t="s">
        <v>2</v>
      </c>
      <c r="B3" s="68"/>
      <c r="C3" s="68"/>
    </row>
    <row r="4" spans="1:3" ht="7.35" customHeight="1" x14ac:dyDescent="0.2"/>
    <row r="5" spans="1:3" ht="123.6" customHeight="1" x14ac:dyDescent="0.2">
      <c r="B5" s="69"/>
    </row>
    <row r="6" spans="1:3" ht="123.6" customHeight="1" x14ac:dyDescent="0.2">
      <c r="B6" s="6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6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7.85546875" customWidth="1"/>
    <col min="2" max="2" width="17.28515625" customWidth="1"/>
    <col min="3" max="3" width="1.28515625" customWidth="1"/>
    <col min="4" max="4" width="20.5703125" customWidth="1"/>
    <col min="5" max="5" width="1.28515625" customWidth="1"/>
    <col min="6" max="6" width="29.71093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7109375" customWidth="1"/>
    <col min="18" max="18" width="2.28515625" customWidth="1"/>
    <col min="19" max="19" width="28.5703125" customWidth="1"/>
    <col min="20" max="20" width="0.28515625" customWidth="1"/>
  </cols>
  <sheetData>
    <row r="1" spans="1:19" ht="21.75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21" customHeight="1" x14ac:dyDescent="0.2">
      <c r="A2" s="94" t="s">
        <v>98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21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</row>
    <row r="4" spans="1:19" ht="14.45" customHeight="1" x14ac:dyDescent="0.2"/>
    <row r="5" spans="1:19" ht="14.45" customHeight="1" x14ac:dyDescent="0.2">
      <c r="A5" s="52" t="s">
        <v>153</v>
      </c>
      <c r="B5" s="95" t="s">
        <v>154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19" ht="14.45" customHeight="1" x14ac:dyDescent="0.2">
      <c r="M6" s="96" t="s">
        <v>155</v>
      </c>
      <c r="Q6" s="96" t="s">
        <v>208</v>
      </c>
      <c r="R6" s="53"/>
      <c r="S6" s="96" t="s">
        <v>156</v>
      </c>
    </row>
    <row r="7" spans="1:19" ht="36.75" customHeight="1" x14ac:dyDescent="0.2">
      <c r="A7" s="112" t="s">
        <v>157</v>
      </c>
      <c r="B7" s="112"/>
      <c r="D7" s="54" t="s">
        <v>158</v>
      </c>
      <c r="F7" s="54" t="s">
        <v>159</v>
      </c>
      <c r="H7" s="54" t="s">
        <v>68</v>
      </c>
      <c r="J7" s="112" t="s">
        <v>160</v>
      </c>
      <c r="K7" s="112"/>
      <c r="M7" s="96"/>
      <c r="O7" s="55" t="s">
        <v>161</v>
      </c>
      <c r="Q7" s="111"/>
      <c r="R7" s="53"/>
      <c r="S7" s="97"/>
    </row>
    <row r="8" spans="1:19" ht="14.45" customHeight="1" x14ac:dyDescent="0.45">
      <c r="A8" s="98" t="s">
        <v>209</v>
      </c>
      <c r="B8" s="98"/>
      <c r="D8" s="109" t="s">
        <v>162</v>
      </c>
      <c r="F8" s="98" t="s">
        <v>210</v>
      </c>
      <c r="H8" s="100">
        <v>85000</v>
      </c>
      <c r="I8" s="56"/>
      <c r="J8" s="102">
        <v>85000000000</v>
      </c>
      <c r="K8" s="102"/>
      <c r="L8" s="57"/>
      <c r="M8" s="104">
        <v>9165370400</v>
      </c>
      <c r="N8" s="57"/>
      <c r="O8" s="106">
        <v>19</v>
      </c>
      <c r="P8" s="57"/>
      <c r="Q8" s="106" t="s">
        <v>211</v>
      </c>
      <c r="R8" s="57"/>
      <c r="S8" s="106">
        <v>37</v>
      </c>
    </row>
    <row r="9" spans="1:19" ht="14.45" customHeight="1" x14ac:dyDescent="0.45">
      <c r="A9" s="99"/>
      <c r="B9" s="99"/>
      <c r="D9" s="99"/>
      <c r="F9" s="99"/>
      <c r="H9" s="101"/>
      <c r="I9" s="56"/>
      <c r="J9" s="103"/>
      <c r="K9" s="103"/>
      <c r="L9" s="57"/>
      <c r="M9" s="105"/>
      <c r="N9" s="57"/>
      <c r="O9" s="107"/>
      <c r="P9" s="57"/>
      <c r="Q9" s="107"/>
      <c r="R9" s="57"/>
      <c r="S9" s="107"/>
    </row>
    <row r="10" spans="1:19" ht="30" customHeight="1" x14ac:dyDescent="0.45">
      <c r="A10" s="110"/>
      <c r="B10" s="110"/>
      <c r="D10" s="110"/>
      <c r="F10" s="55"/>
      <c r="H10" s="57"/>
      <c r="I10" s="57"/>
      <c r="J10" s="57"/>
      <c r="K10" s="57"/>
      <c r="L10" s="57"/>
      <c r="M10" s="108">
        <v>9165370400</v>
      </c>
      <c r="N10" s="57"/>
      <c r="O10" s="57"/>
      <c r="P10" s="57"/>
      <c r="Q10" s="57"/>
      <c r="R10" s="57"/>
    </row>
    <row r="11" spans="1:19" ht="7.5" customHeight="1" x14ac:dyDescent="0.2">
      <c r="A11" s="110"/>
      <c r="B11" s="110"/>
      <c r="D11" s="110"/>
      <c r="F11" s="55"/>
      <c r="M11" s="105"/>
    </row>
    <row r="12" spans="1:19" ht="14.45" customHeight="1" x14ac:dyDescent="0.2"/>
    <row r="13" spans="1:19" ht="14.45" customHeight="1" x14ac:dyDescent="0.2">
      <c r="M13" s="58"/>
    </row>
    <row r="14" spans="1:19" ht="14.45" customHeight="1" x14ac:dyDescent="0.2"/>
    <row r="15" spans="1:19" ht="14.45" customHeight="1" x14ac:dyDescent="0.2"/>
    <row r="16" spans="1:19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</sheetData>
  <mergeCells count="21">
    <mergeCell ref="Q8:Q9"/>
    <mergeCell ref="S8:S9"/>
    <mergeCell ref="M10:M11"/>
    <mergeCell ref="A8:B9"/>
    <mergeCell ref="D8:D9"/>
    <mergeCell ref="A10:B11"/>
    <mergeCell ref="D10:D11"/>
    <mergeCell ref="F8:F9"/>
    <mergeCell ref="H8:H9"/>
    <mergeCell ref="J8:K9"/>
    <mergeCell ref="M8:M9"/>
    <mergeCell ref="O8:O9"/>
    <mergeCell ref="A1:S1"/>
    <mergeCell ref="A2:S2"/>
    <mergeCell ref="A3:S3"/>
    <mergeCell ref="B5:S5"/>
    <mergeCell ref="S6:S7"/>
    <mergeCell ref="M6:M7"/>
    <mergeCell ref="Q6:Q7"/>
    <mergeCell ref="A7:B7"/>
    <mergeCell ref="J7:K7"/>
  </mergeCells>
  <pageMargins left="0.39" right="0.39" top="0.39" bottom="0.39" header="0" footer="0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450E-95C4-4667-956D-45A2B1469D5F}">
  <sheetPr>
    <pageSetUpPr fitToPage="1"/>
  </sheetPr>
  <dimension ref="A1:F18"/>
  <sheetViews>
    <sheetView rightToLeft="1" view="pageBreakPreview" zoomScaleNormal="100" zoomScaleSheetLayoutView="100" workbookViewId="0">
      <selection activeCell="D15" sqref="D15:F15"/>
    </sheetView>
  </sheetViews>
  <sheetFormatPr defaultRowHeight="12.75" x14ac:dyDescent="0.2"/>
  <cols>
    <col min="1" max="1" width="5.140625" style="42" customWidth="1"/>
    <col min="2" max="2" width="40.28515625" style="42" customWidth="1"/>
    <col min="3" max="3" width="1.28515625" style="42" customWidth="1"/>
    <col min="4" max="4" width="19.42578125" style="42" customWidth="1"/>
    <col min="5" max="5" width="1.28515625" style="42" customWidth="1"/>
    <col min="6" max="6" width="19.42578125" style="42" customWidth="1"/>
    <col min="7" max="7" width="0.28515625" style="42" customWidth="1"/>
    <col min="8" max="16384" width="9.140625" style="42"/>
  </cols>
  <sheetData>
    <row r="1" spans="1:6" ht="29.1" customHeight="1" x14ac:dyDescent="0.2">
      <c r="A1" s="89" t="s">
        <v>0</v>
      </c>
      <c r="B1" s="89"/>
      <c r="C1" s="89"/>
      <c r="D1" s="89"/>
      <c r="E1" s="89"/>
      <c r="F1" s="89"/>
    </row>
    <row r="2" spans="1:6" ht="21.75" customHeight="1" x14ac:dyDescent="0.2">
      <c r="A2" s="89" t="s">
        <v>98</v>
      </c>
      <c r="B2" s="89"/>
      <c r="C2" s="89"/>
      <c r="D2" s="89"/>
      <c r="E2" s="89"/>
      <c r="F2" s="89"/>
    </row>
    <row r="3" spans="1:6" ht="21.75" customHeight="1" x14ac:dyDescent="0.2">
      <c r="A3" s="89" t="s">
        <v>201</v>
      </c>
      <c r="B3" s="89"/>
      <c r="C3" s="89"/>
      <c r="D3" s="89"/>
      <c r="E3" s="89"/>
      <c r="F3" s="89"/>
    </row>
    <row r="4" spans="1:6" ht="14.45" customHeight="1" x14ac:dyDescent="0.2"/>
    <row r="5" spans="1:6" ht="14.45" customHeight="1" x14ac:dyDescent="0.2">
      <c r="A5" s="43" t="s">
        <v>163</v>
      </c>
      <c r="B5" s="90" t="s">
        <v>164</v>
      </c>
      <c r="C5" s="90"/>
      <c r="D5" s="90"/>
      <c r="E5" s="90"/>
      <c r="F5" s="90"/>
    </row>
    <row r="6" spans="1:6" ht="14.45" customHeight="1" x14ac:dyDescent="0.2">
      <c r="D6" s="91" t="s">
        <v>117</v>
      </c>
      <c r="E6" s="91"/>
      <c r="F6" s="44" t="s">
        <v>118</v>
      </c>
    </row>
    <row r="7" spans="1:6" ht="36.4" customHeight="1" x14ac:dyDescent="0.2">
      <c r="A7" s="91" t="s">
        <v>165</v>
      </c>
      <c r="B7" s="91"/>
      <c r="D7" s="59" t="s">
        <v>166</v>
      </c>
      <c r="E7" s="45"/>
      <c r="F7" s="59" t="s">
        <v>166</v>
      </c>
    </row>
    <row r="8" spans="1:6" ht="21.75" customHeight="1" x14ac:dyDescent="0.2">
      <c r="A8" s="113" t="str">
        <f>'[1]سود سپرده بانکی'!A8</f>
        <v>سپرده بانک پارسیان</v>
      </c>
      <c r="B8" s="113"/>
      <c r="D8" s="46">
        <v>32821</v>
      </c>
      <c r="F8" s="46">
        <v>797745</v>
      </c>
    </row>
    <row r="9" spans="1:6" ht="21.75" customHeight="1" x14ac:dyDescent="0.2">
      <c r="A9" s="114" t="str">
        <f>'[1]سود سپرده بانکی'!A9</f>
        <v>سپرده بانک پاسارگاد</v>
      </c>
      <c r="B9" s="114"/>
      <c r="D9" s="48">
        <v>9638</v>
      </c>
      <c r="F9" s="48">
        <v>134387</v>
      </c>
    </row>
    <row r="10" spans="1:6" ht="21.75" customHeight="1" x14ac:dyDescent="0.2">
      <c r="A10" s="114" t="str">
        <f>'[1]سود سپرده بانکی'!A10</f>
        <v>سپرده بانک خاورمیانه</v>
      </c>
      <c r="B10" s="114"/>
      <c r="D10" s="48">
        <v>969752</v>
      </c>
      <c r="F10" s="48">
        <v>14800363</v>
      </c>
    </row>
    <row r="11" spans="1:6" ht="21.75" customHeight="1" x14ac:dyDescent="0.2">
      <c r="A11" s="114" t="str">
        <f>'[1]سود سپرده بانکی'!A11</f>
        <v>سپرده بانک دی</v>
      </c>
      <c r="B11" s="114"/>
      <c r="D11" s="48">
        <v>146285</v>
      </c>
      <c r="F11" s="48">
        <v>12518888381</v>
      </c>
    </row>
    <row r="12" spans="1:6" ht="21.75" customHeight="1" x14ac:dyDescent="0.2">
      <c r="A12" s="114" t="str">
        <f>'[1]سود سپرده بانکی'!A12</f>
        <v>سپرده بانک گردشگری</v>
      </c>
      <c r="B12" s="114"/>
      <c r="D12" s="48">
        <v>6867903600</v>
      </c>
      <c r="F12" s="48">
        <v>46281392419</v>
      </c>
    </row>
    <row r="13" spans="1:6" ht="21.75" customHeight="1" x14ac:dyDescent="0.2">
      <c r="A13" s="114" t="str">
        <f>'[1]سود سپرده بانکی'!A13</f>
        <v>سپرده بانک ملت</v>
      </c>
      <c r="B13" s="114"/>
      <c r="D13" s="48">
        <v>4162</v>
      </c>
      <c r="F13" s="48">
        <v>45474</v>
      </c>
    </row>
    <row r="14" spans="1:6" ht="21.75" customHeight="1" thickBot="1" x14ac:dyDescent="0.25">
      <c r="A14" s="86" t="s">
        <v>65</v>
      </c>
      <c r="B14" s="86"/>
      <c r="D14" s="49">
        <f>SUM(D8:D13)</f>
        <v>6869066258</v>
      </c>
      <c r="F14" s="49">
        <f>SUM(F8:F13)</f>
        <v>58816058769</v>
      </c>
    </row>
    <row r="15" spans="1:6" ht="21.75" customHeight="1" thickTop="1" x14ac:dyDescent="0.2">
      <c r="A15" s="60"/>
      <c r="B15" s="60"/>
      <c r="D15" s="48"/>
      <c r="F15" s="48"/>
    </row>
    <row r="17" spans="4:6" ht="18.75" x14ac:dyDescent="0.2">
      <c r="D17" s="48"/>
      <c r="E17" s="48"/>
      <c r="F17" s="48"/>
    </row>
    <row r="18" spans="4:6" ht="18.75" x14ac:dyDescent="0.2">
      <c r="D18" s="48"/>
      <c r="E18" s="48"/>
      <c r="F18" s="48"/>
    </row>
  </sheetData>
  <mergeCells count="13">
    <mergeCell ref="A7:B7"/>
    <mergeCell ref="A1:F1"/>
    <mergeCell ref="A2:F2"/>
    <mergeCell ref="A3:F3"/>
    <mergeCell ref="B5:F5"/>
    <mergeCell ref="D6:E6"/>
    <mergeCell ref="A14:B14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0" zoomScaleNormal="100" zoomScaleSheetLayoutView="11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8" t="s">
        <v>0</v>
      </c>
      <c r="B1" s="68"/>
      <c r="C1" s="68"/>
      <c r="D1" s="68"/>
      <c r="E1" s="68"/>
      <c r="F1" s="68"/>
    </row>
    <row r="2" spans="1:6" ht="21.75" customHeight="1" x14ac:dyDescent="0.2">
      <c r="A2" s="68" t="s">
        <v>98</v>
      </c>
      <c r="B2" s="68"/>
      <c r="C2" s="68"/>
      <c r="D2" s="68"/>
      <c r="E2" s="68"/>
      <c r="F2" s="68"/>
    </row>
    <row r="3" spans="1:6" ht="21.75" customHeight="1" x14ac:dyDescent="0.2">
      <c r="A3" s="68" t="s">
        <v>2</v>
      </c>
      <c r="B3" s="68"/>
      <c r="C3" s="68"/>
      <c r="D3" s="68"/>
      <c r="E3" s="68"/>
      <c r="F3" s="68"/>
    </row>
    <row r="4" spans="1:6" ht="14.45" customHeight="1" x14ac:dyDescent="0.2"/>
    <row r="5" spans="1:6" ht="29.1" customHeight="1" x14ac:dyDescent="0.2">
      <c r="A5" s="1" t="s">
        <v>167</v>
      </c>
      <c r="B5" s="79" t="s">
        <v>113</v>
      </c>
      <c r="C5" s="79"/>
      <c r="D5" s="79"/>
      <c r="E5" s="79"/>
      <c r="F5" s="79"/>
    </row>
    <row r="6" spans="1:6" ht="14.45" customHeight="1" x14ac:dyDescent="0.2">
      <c r="D6" s="2" t="s">
        <v>117</v>
      </c>
      <c r="F6" s="2" t="s">
        <v>9</v>
      </c>
    </row>
    <row r="7" spans="1:6" ht="14.45" customHeight="1" x14ac:dyDescent="0.2">
      <c r="A7" s="76" t="s">
        <v>113</v>
      </c>
      <c r="B7" s="76"/>
      <c r="D7" s="4" t="s">
        <v>95</v>
      </c>
      <c r="F7" s="4" t="s">
        <v>95</v>
      </c>
    </row>
    <row r="8" spans="1:6" ht="21.75" customHeight="1" x14ac:dyDescent="0.2">
      <c r="A8" s="77" t="s">
        <v>113</v>
      </c>
      <c r="B8" s="77"/>
      <c r="D8" s="6">
        <v>0</v>
      </c>
      <c r="F8" s="6">
        <v>1906450995</v>
      </c>
    </row>
    <row r="9" spans="1:6" ht="21.75" customHeight="1" x14ac:dyDescent="0.2">
      <c r="A9" s="70" t="s">
        <v>168</v>
      </c>
      <c r="B9" s="70"/>
      <c r="D9" s="9">
        <v>0</v>
      </c>
      <c r="F9" s="9">
        <v>24474196</v>
      </c>
    </row>
    <row r="10" spans="1:6" ht="21.75" customHeight="1" x14ac:dyDescent="0.2">
      <c r="A10" s="72" t="s">
        <v>169</v>
      </c>
      <c r="B10" s="72"/>
      <c r="D10" s="13">
        <v>0</v>
      </c>
      <c r="F10" s="13">
        <v>1561639801</v>
      </c>
    </row>
    <row r="11" spans="1:6" ht="21.75" customHeight="1" x14ac:dyDescent="0.2">
      <c r="A11" s="74" t="s">
        <v>65</v>
      </c>
      <c r="B11" s="74"/>
      <c r="D11" s="16">
        <v>0</v>
      </c>
      <c r="F11" s="16">
        <v>3492564992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1"/>
  <sheetViews>
    <sheetView rightToLeft="1" view="pageBreakPreview" zoomScaleNormal="100" zoomScaleSheetLayoutView="100" workbookViewId="0">
      <selection activeCell="O21" sqref="O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14.45" customHeight="1" x14ac:dyDescent="0.2"/>
    <row r="5" spans="1:19" ht="14.45" customHeight="1" x14ac:dyDescent="0.2">
      <c r="A5" s="79" t="s">
        <v>120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ht="14.45" customHeight="1" x14ac:dyDescent="0.2">
      <c r="A6" s="76" t="s">
        <v>66</v>
      </c>
      <c r="C6" s="76" t="s">
        <v>170</v>
      </c>
      <c r="D6" s="76"/>
      <c r="E6" s="76"/>
      <c r="F6" s="76"/>
      <c r="G6" s="76"/>
      <c r="I6" s="76" t="s">
        <v>117</v>
      </c>
      <c r="J6" s="76"/>
      <c r="K6" s="76"/>
      <c r="L6" s="76"/>
      <c r="M6" s="76"/>
      <c r="O6" s="76" t="s">
        <v>118</v>
      </c>
      <c r="P6" s="76"/>
      <c r="Q6" s="76"/>
      <c r="R6" s="76"/>
      <c r="S6" s="76"/>
    </row>
    <row r="7" spans="1:19" ht="38.25" customHeight="1" x14ac:dyDescent="0.2">
      <c r="A7" s="76"/>
      <c r="C7" s="21" t="s">
        <v>171</v>
      </c>
      <c r="D7" s="3"/>
      <c r="E7" s="21" t="s">
        <v>172</v>
      </c>
      <c r="F7" s="3"/>
      <c r="G7" s="21" t="s">
        <v>173</v>
      </c>
      <c r="I7" s="21" t="s">
        <v>174</v>
      </c>
      <c r="J7" s="3"/>
      <c r="K7" s="21" t="s">
        <v>175</v>
      </c>
      <c r="L7" s="3"/>
      <c r="M7" s="21" t="s">
        <v>176</v>
      </c>
      <c r="O7" s="21" t="s">
        <v>174</v>
      </c>
      <c r="P7" s="3"/>
      <c r="Q7" s="21" t="s">
        <v>175</v>
      </c>
      <c r="R7" s="3"/>
      <c r="S7" s="21" t="s">
        <v>176</v>
      </c>
    </row>
    <row r="8" spans="1:19" ht="21.75" customHeight="1" x14ac:dyDescent="0.2">
      <c r="A8" s="5" t="s">
        <v>136</v>
      </c>
      <c r="C8" s="5" t="s">
        <v>177</v>
      </c>
      <c r="E8" s="6">
        <v>13516371</v>
      </c>
      <c r="G8" s="6">
        <v>70</v>
      </c>
      <c r="I8" s="6">
        <v>0</v>
      </c>
      <c r="K8" s="6">
        <v>0</v>
      </c>
      <c r="M8" s="6">
        <v>0</v>
      </c>
      <c r="O8" s="6">
        <v>946145970</v>
      </c>
      <c r="Q8" s="6">
        <v>0</v>
      </c>
      <c r="S8" s="6">
        <v>946145970</v>
      </c>
    </row>
    <row r="9" spans="1:19" ht="21.75" customHeight="1" x14ac:dyDescent="0.2">
      <c r="A9" s="8" t="s">
        <v>50</v>
      </c>
      <c r="C9" s="8" t="s">
        <v>178</v>
      </c>
      <c r="E9" s="9">
        <v>1240000</v>
      </c>
      <c r="G9" s="9">
        <v>1500</v>
      </c>
      <c r="I9" s="9">
        <v>0</v>
      </c>
      <c r="K9" s="9">
        <v>0</v>
      </c>
      <c r="M9" s="9">
        <v>0</v>
      </c>
      <c r="O9" s="9">
        <v>1860000000</v>
      </c>
      <c r="Q9" s="9">
        <v>0</v>
      </c>
      <c r="S9" s="9">
        <v>1860000000</v>
      </c>
    </row>
    <row r="10" spans="1:19" ht="21.75" customHeight="1" x14ac:dyDescent="0.2">
      <c r="A10" s="8" t="s">
        <v>52</v>
      </c>
      <c r="C10" s="8" t="s">
        <v>179</v>
      </c>
      <c r="E10" s="9">
        <v>1725439</v>
      </c>
      <c r="G10" s="9">
        <v>8300</v>
      </c>
      <c r="I10" s="9">
        <v>0</v>
      </c>
      <c r="K10" s="9">
        <v>0</v>
      </c>
      <c r="M10" s="9">
        <v>0</v>
      </c>
      <c r="O10" s="9">
        <v>14321143700</v>
      </c>
      <c r="Q10" s="9">
        <v>0</v>
      </c>
      <c r="S10" s="9">
        <v>14321143700</v>
      </c>
    </row>
    <row r="11" spans="1:19" ht="21.75" customHeight="1" x14ac:dyDescent="0.2">
      <c r="A11" s="8" t="s">
        <v>53</v>
      </c>
      <c r="C11" s="8" t="s">
        <v>180</v>
      </c>
      <c r="E11" s="9">
        <v>1359309</v>
      </c>
      <c r="G11" s="9">
        <v>2720</v>
      </c>
      <c r="I11" s="9">
        <v>0</v>
      </c>
      <c r="K11" s="9">
        <v>0</v>
      </c>
      <c r="M11" s="9">
        <v>0</v>
      </c>
      <c r="O11" s="9">
        <v>3697320480</v>
      </c>
      <c r="Q11" s="9">
        <v>0</v>
      </c>
      <c r="S11" s="9">
        <v>3697320480</v>
      </c>
    </row>
    <row r="12" spans="1:19" ht="21.75" customHeight="1" x14ac:dyDescent="0.2">
      <c r="A12" s="8" t="s">
        <v>51</v>
      </c>
      <c r="C12" s="8" t="s">
        <v>181</v>
      </c>
      <c r="E12" s="9">
        <v>1339365</v>
      </c>
      <c r="G12" s="9">
        <v>6647</v>
      </c>
      <c r="I12" s="9">
        <v>8902759155</v>
      </c>
      <c r="K12" s="9">
        <v>696933166</v>
      </c>
      <c r="M12" s="9">
        <v>8205825989</v>
      </c>
      <c r="O12" s="9">
        <v>8902759155</v>
      </c>
      <c r="Q12" s="9">
        <v>696933166</v>
      </c>
      <c r="S12" s="9">
        <v>8205825989</v>
      </c>
    </row>
    <row r="13" spans="1:19" ht="21.75" customHeight="1" x14ac:dyDescent="0.2">
      <c r="A13" s="8" t="s">
        <v>61</v>
      </c>
      <c r="C13" s="8" t="s">
        <v>182</v>
      </c>
      <c r="E13" s="9">
        <v>9808539</v>
      </c>
      <c r="G13" s="9">
        <v>190</v>
      </c>
      <c r="I13" s="9">
        <v>1863622410</v>
      </c>
      <c r="K13" s="9">
        <v>139358330</v>
      </c>
      <c r="M13" s="9">
        <v>1724264080</v>
      </c>
      <c r="O13" s="9">
        <v>1863622410</v>
      </c>
      <c r="Q13" s="9">
        <v>139358330</v>
      </c>
      <c r="S13" s="9">
        <v>1724264080</v>
      </c>
    </row>
    <row r="14" spans="1:19" ht="21.75" customHeight="1" x14ac:dyDescent="0.2">
      <c r="A14" s="8" t="s">
        <v>43</v>
      </c>
      <c r="C14" s="8" t="s">
        <v>182</v>
      </c>
      <c r="E14" s="9">
        <v>10350000</v>
      </c>
      <c r="G14" s="9">
        <v>350</v>
      </c>
      <c r="I14" s="9">
        <v>3622500000</v>
      </c>
      <c r="K14" s="9">
        <v>80068654</v>
      </c>
      <c r="M14" s="9">
        <v>3542431346</v>
      </c>
      <c r="O14" s="9">
        <v>3622500000</v>
      </c>
      <c r="Q14" s="9">
        <v>80068654</v>
      </c>
      <c r="S14" s="9">
        <v>3542431346</v>
      </c>
    </row>
    <row r="15" spans="1:19" ht="21.75" customHeight="1" x14ac:dyDescent="0.2">
      <c r="A15" s="8" t="s">
        <v>47</v>
      </c>
      <c r="C15" s="8" t="s">
        <v>183</v>
      </c>
      <c r="E15" s="9">
        <v>2138348</v>
      </c>
      <c r="G15" s="9">
        <v>3800</v>
      </c>
      <c r="I15" s="9">
        <v>0</v>
      </c>
      <c r="K15" s="9">
        <v>0</v>
      </c>
      <c r="M15" s="9">
        <v>0</v>
      </c>
      <c r="O15" s="9">
        <v>8125722400</v>
      </c>
      <c r="Q15" s="9">
        <v>0</v>
      </c>
      <c r="S15" s="9">
        <v>8125722400</v>
      </c>
    </row>
    <row r="16" spans="1:19" ht="21.75" customHeight="1" x14ac:dyDescent="0.2">
      <c r="A16" s="8" t="s">
        <v>45</v>
      </c>
      <c r="C16" s="8" t="s">
        <v>184</v>
      </c>
      <c r="E16" s="9">
        <v>8942001</v>
      </c>
      <c r="G16" s="9">
        <v>160</v>
      </c>
      <c r="I16" s="9">
        <v>1430720160</v>
      </c>
      <c r="K16" s="9">
        <v>104465282</v>
      </c>
      <c r="M16" s="9">
        <v>1326254878</v>
      </c>
      <c r="O16" s="9">
        <v>1430720160</v>
      </c>
      <c r="Q16" s="9">
        <v>104465282</v>
      </c>
      <c r="S16" s="9">
        <v>1326254878</v>
      </c>
    </row>
    <row r="17" spans="1:19" ht="21.75" customHeight="1" x14ac:dyDescent="0.2">
      <c r="A17" s="8" t="s">
        <v>46</v>
      </c>
      <c r="C17" s="8" t="s">
        <v>185</v>
      </c>
      <c r="E17" s="9">
        <v>33200000</v>
      </c>
      <c r="G17" s="9">
        <v>190</v>
      </c>
      <c r="I17" s="9">
        <v>0</v>
      </c>
      <c r="K17" s="9">
        <v>0</v>
      </c>
      <c r="M17" s="9">
        <v>0</v>
      </c>
      <c r="O17" s="9">
        <v>6308000000</v>
      </c>
      <c r="Q17" s="9">
        <v>0</v>
      </c>
      <c r="S17" s="9">
        <v>6308000000</v>
      </c>
    </row>
    <row r="18" spans="1:19" ht="21.75" customHeight="1" x14ac:dyDescent="0.2">
      <c r="A18" s="8" t="s">
        <v>35</v>
      </c>
      <c r="C18" s="8" t="s">
        <v>186</v>
      </c>
      <c r="E18" s="9">
        <v>20543918</v>
      </c>
      <c r="G18" s="9">
        <v>540</v>
      </c>
      <c r="I18" s="9">
        <v>0</v>
      </c>
      <c r="K18" s="9">
        <v>0</v>
      </c>
      <c r="M18" s="9">
        <v>0</v>
      </c>
      <c r="O18" s="9">
        <v>11093715720</v>
      </c>
      <c r="Q18" s="9">
        <v>0</v>
      </c>
      <c r="S18" s="9">
        <v>11093715720</v>
      </c>
    </row>
    <row r="19" spans="1:19" ht="21.75" customHeight="1" x14ac:dyDescent="0.2">
      <c r="A19" s="8" t="s">
        <v>42</v>
      </c>
      <c r="C19" s="8" t="s">
        <v>187</v>
      </c>
      <c r="E19" s="9">
        <v>1748955</v>
      </c>
      <c r="G19" s="9">
        <v>1875</v>
      </c>
      <c r="I19" s="9">
        <v>0</v>
      </c>
      <c r="K19" s="9">
        <v>0</v>
      </c>
      <c r="M19" s="9">
        <v>0</v>
      </c>
      <c r="O19" s="9">
        <v>3279290625</v>
      </c>
      <c r="Q19" s="9">
        <v>78913411</v>
      </c>
      <c r="S19" s="9">
        <v>3200377214</v>
      </c>
    </row>
    <row r="20" spans="1:19" ht="21.75" customHeight="1" x14ac:dyDescent="0.2">
      <c r="A20" s="11" t="s">
        <v>24</v>
      </c>
      <c r="C20" s="11" t="s">
        <v>188</v>
      </c>
      <c r="E20" s="13">
        <v>6773</v>
      </c>
      <c r="G20" s="13">
        <v>116</v>
      </c>
      <c r="I20" s="13">
        <v>0</v>
      </c>
      <c r="K20" s="13">
        <v>0</v>
      </c>
      <c r="M20" s="13">
        <v>0</v>
      </c>
      <c r="O20" s="13">
        <v>785668</v>
      </c>
      <c r="Q20" s="13">
        <v>0</v>
      </c>
      <c r="S20" s="13">
        <v>785668</v>
      </c>
    </row>
    <row r="21" spans="1:19" ht="21.75" customHeight="1" x14ac:dyDescent="0.2">
      <c r="A21" s="15" t="s">
        <v>65</v>
      </c>
      <c r="C21" s="16"/>
      <c r="E21" s="16"/>
      <c r="G21" s="16"/>
      <c r="I21" s="16">
        <v>15819601725</v>
      </c>
      <c r="K21" s="16">
        <v>1020825432</v>
      </c>
      <c r="M21" s="16">
        <v>14798776293</v>
      </c>
      <c r="O21" s="16">
        <v>65451726288</v>
      </c>
      <c r="Q21" s="16">
        <v>1099738843</v>
      </c>
      <c r="S21" s="16">
        <v>64351987445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Normal="100" zoomScaleSheetLayoutView="100" workbookViewId="0">
      <selection activeCell="X9" sqref="X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8554687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14.45" customHeight="1" x14ac:dyDescent="0.2"/>
    <row r="5" spans="1:20" ht="14.45" customHeight="1" x14ac:dyDescent="0.2">
      <c r="A5" s="79" t="s">
        <v>189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0" ht="14.45" customHeight="1" x14ac:dyDescent="0.2">
      <c r="A6" s="76" t="s">
        <v>101</v>
      </c>
      <c r="J6" s="76" t="s">
        <v>117</v>
      </c>
      <c r="K6" s="76"/>
      <c r="L6" s="76"/>
      <c r="M6" s="76"/>
      <c r="N6" s="76"/>
      <c r="P6" s="76" t="s">
        <v>118</v>
      </c>
      <c r="Q6" s="76"/>
      <c r="R6" s="76"/>
      <c r="S6" s="76"/>
      <c r="T6" s="76"/>
    </row>
    <row r="7" spans="1:20" ht="29.1" customHeight="1" x14ac:dyDescent="0.2">
      <c r="A7" s="76"/>
      <c r="C7" s="20" t="s">
        <v>190</v>
      </c>
      <c r="E7" s="115" t="s">
        <v>77</v>
      </c>
      <c r="F7" s="115"/>
      <c r="H7" s="20" t="s">
        <v>191</v>
      </c>
      <c r="J7" s="21" t="s">
        <v>192</v>
      </c>
      <c r="K7" s="3"/>
      <c r="L7" s="21" t="s">
        <v>175</v>
      </c>
      <c r="M7" s="3"/>
      <c r="N7" s="21" t="s">
        <v>193</v>
      </c>
      <c r="P7" s="21" t="s">
        <v>192</v>
      </c>
      <c r="Q7" s="3"/>
      <c r="R7" s="21" t="s">
        <v>175</v>
      </c>
      <c r="S7" s="3"/>
      <c r="T7" s="21" t="s">
        <v>193</v>
      </c>
    </row>
    <row r="8" spans="1:20" ht="21.75" customHeight="1" x14ac:dyDescent="0.2">
      <c r="A8" s="18" t="s">
        <v>79</v>
      </c>
      <c r="C8" s="3"/>
      <c r="E8" s="5" t="s">
        <v>82</v>
      </c>
      <c r="F8" s="3"/>
      <c r="H8" s="7">
        <v>19</v>
      </c>
      <c r="J8" s="19">
        <v>2387600199</v>
      </c>
      <c r="L8" s="19">
        <v>0</v>
      </c>
      <c r="N8" s="19">
        <v>2387600199</v>
      </c>
      <c r="P8" s="19">
        <v>21055435886</v>
      </c>
      <c r="R8" s="19">
        <v>0</v>
      </c>
      <c r="T8" s="19">
        <v>21055435886</v>
      </c>
    </row>
    <row r="9" spans="1:20" ht="21.75" customHeight="1" x14ac:dyDescent="0.2">
      <c r="A9" s="15" t="s">
        <v>65</v>
      </c>
      <c r="C9" s="22"/>
      <c r="D9" s="25"/>
      <c r="E9" s="22"/>
      <c r="F9" s="25"/>
      <c r="G9" s="25"/>
      <c r="H9" s="22"/>
      <c r="J9" s="16">
        <v>2387600199</v>
      </c>
      <c r="L9" s="16">
        <v>0</v>
      </c>
      <c r="N9" s="16">
        <v>2387600199</v>
      </c>
      <c r="P9" s="16">
        <v>21055435886</v>
      </c>
      <c r="R9" s="16">
        <v>0</v>
      </c>
      <c r="T9" s="16">
        <v>21055435886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CF29-06D2-4C90-B99E-D662E4FC6949}">
  <sheetPr>
    <pageSetUpPr fitToPage="1"/>
  </sheetPr>
  <dimension ref="A1:N23"/>
  <sheetViews>
    <sheetView rightToLeft="1" view="pageBreakPreview" zoomScaleNormal="100" zoomScaleSheetLayoutView="100" workbookViewId="0">
      <selection activeCell="V8" sqref="V8"/>
    </sheetView>
  </sheetViews>
  <sheetFormatPr defaultRowHeight="12.75" x14ac:dyDescent="0.2"/>
  <cols>
    <col min="1" max="1" width="36.85546875" style="42" bestFit="1" customWidth="1"/>
    <col min="2" max="2" width="1.28515625" style="42" customWidth="1"/>
    <col min="3" max="3" width="13.85546875" style="42" bestFit="1" customWidth="1"/>
    <col min="4" max="4" width="1.28515625" style="42" customWidth="1"/>
    <col min="5" max="5" width="11.7109375" style="42" bestFit="1" customWidth="1"/>
    <col min="6" max="6" width="1.28515625" style="42" customWidth="1"/>
    <col min="7" max="7" width="13.85546875" style="42" bestFit="1" customWidth="1"/>
    <col min="8" max="8" width="1.28515625" style="42" customWidth="1"/>
    <col min="9" max="9" width="15" style="42" bestFit="1" customWidth="1"/>
    <col min="10" max="10" width="1.28515625" style="42" customWidth="1"/>
    <col min="11" max="11" width="11.7109375" style="42" bestFit="1" customWidth="1"/>
    <col min="12" max="12" width="1.28515625" style="42" customWidth="1"/>
    <col min="13" max="13" width="15" style="42" bestFit="1" customWidth="1"/>
    <col min="14" max="14" width="0.28515625" style="42" customWidth="1"/>
    <col min="15" max="16384" width="9.140625" style="42"/>
  </cols>
  <sheetData>
    <row r="1" spans="1:14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21.75" customHeight="1" x14ac:dyDescent="0.2">
      <c r="A2" s="89" t="s">
        <v>98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4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4" ht="14.45" customHeight="1" x14ac:dyDescent="0.2"/>
    <row r="5" spans="1:14" ht="14.45" customHeight="1" x14ac:dyDescent="0.2">
      <c r="A5" s="90" t="s">
        <v>194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4" ht="14.45" customHeight="1" x14ac:dyDescent="0.2">
      <c r="A6" s="91" t="s">
        <v>101</v>
      </c>
      <c r="C6" s="91" t="s">
        <v>117</v>
      </c>
      <c r="D6" s="91"/>
      <c r="E6" s="91"/>
      <c r="F6" s="91"/>
      <c r="G6" s="91"/>
      <c r="I6" s="91" t="s">
        <v>118</v>
      </c>
      <c r="J6" s="91"/>
      <c r="K6" s="91"/>
      <c r="L6" s="91"/>
      <c r="M6" s="91"/>
    </row>
    <row r="7" spans="1:14" ht="29.1" customHeight="1" x14ac:dyDescent="0.2">
      <c r="A7" s="91"/>
      <c r="C7" s="59" t="s">
        <v>192</v>
      </c>
      <c r="D7" s="45"/>
      <c r="E7" s="59" t="s">
        <v>175</v>
      </c>
      <c r="F7" s="45"/>
      <c r="G7" s="59" t="s">
        <v>193</v>
      </c>
      <c r="I7" s="59" t="s">
        <v>192</v>
      </c>
      <c r="J7" s="45"/>
      <c r="K7" s="59" t="s">
        <v>175</v>
      </c>
      <c r="L7" s="45"/>
      <c r="M7" s="59" t="s">
        <v>193</v>
      </c>
    </row>
    <row r="8" spans="1:14" ht="21.75" customHeight="1" x14ac:dyDescent="0.2">
      <c r="A8" s="61" t="s">
        <v>202</v>
      </c>
      <c r="C8" s="46">
        <v>32821</v>
      </c>
      <c r="E8" s="48">
        <v>0</v>
      </c>
      <c r="G8" s="46">
        <v>32821</v>
      </c>
      <c r="I8" s="46">
        <v>797745</v>
      </c>
      <c r="K8" s="48">
        <v>0</v>
      </c>
      <c r="M8" s="46">
        <v>797745</v>
      </c>
    </row>
    <row r="9" spans="1:14" ht="21.75" customHeight="1" x14ac:dyDescent="0.2">
      <c r="A9" s="62" t="s">
        <v>203</v>
      </c>
      <c r="C9" s="48">
        <v>9638</v>
      </c>
      <c r="E9" s="48">
        <v>0</v>
      </c>
      <c r="G9" s="48">
        <v>9638</v>
      </c>
      <c r="I9" s="48">
        <v>134387</v>
      </c>
      <c r="K9" s="48">
        <v>0</v>
      </c>
      <c r="M9" s="48">
        <v>134387</v>
      </c>
    </row>
    <row r="10" spans="1:14" ht="21.75" customHeight="1" x14ac:dyDescent="0.2">
      <c r="A10" s="64" t="s">
        <v>204</v>
      </c>
      <c r="C10" s="48">
        <v>969752</v>
      </c>
      <c r="E10" s="48">
        <v>0</v>
      </c>
      <c r="G10" s="48">
        <v>969752</v>
      </c>
      <c r="I10" s="48">
        <v>14800363</v>
      </c>
      <c r="K10" s="48">
        <v>0</v>
      </c>
      <c r="M10" s="48">
        <v>14800363</v>
      </c>
    </row>
    <row r="11" spans="1:14" ht="21.75" customHeight="1" x14ac:dyDescent="0.2">
      <c r="A11" s="64" t="s">
        <v>205</v>
      </c>
      <c r="C11" s="48">
        <v>146285</v>
      </c>
      <c r="E11" s="48">
        <v>0</v>
      </c>
      <c r="G11" s="48">
        <v>146285</v>
      </c>
      <c r="I11" s="48">
        <v>12518888381</v>
      </c>
      <c r="K11" s="48">
        <v>0</v>
      </c>
      <c r="M11" s="48">
        <v>12518888381</v>
      </c>
    </row>
    <row r="12" spans="1:14" ht="21.75" customHeight="1" x14ac:dyDescent="0.2">
      <c r="A12" s="64" t="s">
        <v>206</v>
      </c>
      <c r="C12" s="48">
        <v>6867903600</v>
      </c>
      <c r="E12" s="48">
        <v>4595047</v>
      </c>
      <c r="G12" s="48">
        <v>6863308553</v>
      </c>
      <c r="I12" s="48">
        <v>46281392419</v>
      </c>
      <c r="K12" s="48">
        <v>28415028</v>
      </c>
      <c r="M12" s="48">
        <v>46252977391</v>
      </c>
    </row>
    <row r="13" spans="1:14" ht="21.75" customHeight="1" x14ac:dyDescent="0.2">
      <c r="A13" s="62" t="s">
        <v>207</v>
      </c>
      <c r="C13" s="48">
        <v>4162</v>
      </c>
      <c r="E13" s="48">
        <v>0</v>
      </c>
      <c r="G13" s="48">
        <v>4162</v>
      </c>
      <c r="I13" s="48">
        <v>45474</v>
      </c>
      <c r="K13" s="48">
        <v>0</v>
      </c>
      <c r="M13" s="48">
        <v>45474</v>
      </c>
    </row>
    <row r="14" spans="1:14" ht="21.75" customHeight="1" thickBot="1" x14ac:dyDescent="0.25">
      <c r="A14" s="63" t="s">
        <v>65</v>
      </c>
      <c r="C14" s="49">
        <f>SUM(C8:C13)</f>
        <v>6869066258</v>
      </c>
      <c r="E14" s="49">
        <f>SUM(E8:E13)</f>
        <v>4595047</v>
      </c>
      <c r="G14" s="49">
        <f>SUM(G8:G13)</f>
        <v>6864471211</v>
      </c>
      <c r="I14" s="49">
        <f>SUM(I8:I13)</f>
        <v>58816058769</v>
      </c>
      <c r="K14" s="49">
        <f>SUM(K8:K13)</f>
        <v>28415028</v>
      </c>
      <c r="M14" s="49">
        <f>SUM(M8:M13)</f>
        <v>58787643741</v>
      </c>
    </row>
    <row r="15" spans="1:14" ht="13.5" thickTop="1" x14ac:dyDescent="0.2"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 t="e">
        <f>N14-#REF!</f>
        <v>#REF!</v>
      </c>
    </row>
    <row r="17" spans="3:13" ht="18.75" x14ac:dyDescent="0.2">
      <c r="C17" s="48"/>
      <c r="E17" s="48"/>
      <c r="G17" s="48"/>
      <c r="I17" s="48"/>
      <c r="K17" s="48"/>
      <c r="M17" s="48"/>
    </row>
    <row r="18" spans="3:13" ht="18.75" x14ac:dyDescent="0.2">
      <c r="C18" s="48"/>
      <c r="E18" s="48"/>
      <c r="G18" s="48"/>
      <c r="I18" s="48"/>
      <c r="K18" s="48"/>
      <c r="M18" s="48"/>
    </row>
    <row r="23" spans="3:13" ht="18.75" x14ac:dyDescent="0.2">
      <c r="E23" s="4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view="pageBreakPreview" topLeftCell="A13" zoomScale="90" zoomScaleNormal="100" zoomScaleSheetLayoutView="9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4.7109375" bestFit="1" customWidth="1"/>
    <col min="8" max="8" width="1.28515625" customWidth="1"/>
    <col min="9" max="9" width="15.5703125" customWidth="1"/>
    <col min="10" max="10" width="1.28515625" customWidth="1"/>
    <col min="11" max="11" width="16.42578125" customWidth="1"/>
    <col min="12" max="12" width="1.28515625" customWidth="1"/>
    <col min="13" max="13" width="18.85546875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14.45" customHeight="1" x14ac:dyDescent="0.2">
      <c r="A5" s="79" t="s">
        <v>195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A6" s="76" t="s">
        <v>101</v>
      </c>
      <c r="C6" s="76" t="s">
        <v>117</v>
      </c>
      <c r="D6" s="76"/>
      <c r="E6" s="76"/>
      <c r="F6" s="76"/>
      <c r="G6" s="76"/>
      <c r="H6" s="76"/>
      <c r="I6" s="76"/>
      <c r="K6" s="76" t="s">
        <v>118</v>
      </c>
      <c r="L6" s="76"/>
      <c r="M6" s="76"/>
      <c r="N6" s="76"/>
      <c r="O6" s="76"/>
      <c r="P6" s="76"/>
      <c r="Q6" s="76"/>
      <c r="R6" s="76"/>
    </row>
    <row r="7" spans="1:18" ht="45.75" customHeight="1" x14ac:dyDescent="0.2">
      <c r="A7" s="76"/>
      <c r="C7" s="21" t="s">
        <v>13</v>
      </c>
      <c r="D7" s="3"/>
      <c r="E7" s="21" t="s">
        <v>196</v>
      </c>
      <c r="F7" s="3"/>
      <c r="G7" s="21" t="s">
        <v>197</v>
      </c>
      <c r="H7" s="3"/>
      <c r="I7" s="21" t="s">
        <v>198</v>
      </c>
      <c r="K7" s="21" t="s">
        <v>13</v>
      </c>
      <c r="L7" s="3"/>
      <c r="M7" s="21" t="s">
        <v>196</v>
      </c>
      <c r="N7" s="3"/>
      <c r="O7" s="21" t="s">
        <v>197</v>
      </c>
      <c r="P7" s="3"/>
      <c r="Q7" s="117" t="s">
        <v>198</v>
      </c>
      <c r="R7" s="117"/>
    </row>
    <row r="8" spans="1:18" ht="21.75" customHeight="1" x14ac:dyDescent="0.2">
      <c r="A8" s="5" t="s">
        <v>38</v>
      </c>
      <c r="C8" s="6">
        <v>5752297</v>
      </c>
      <c r="E8" s="6">
        <v>12315667877</v>
      </c>
      <c r="G8" s="6">
        <v>12315667877</v>
      </c>
      <c r="I8" s="6">
        <v>0</v>
      </c>
      <c r="K8" s="6">
        <v>5752297</v>
      </c>
      <c r="M8" s="6">
        <v>12315667877</v>
      </c>
      <c r="O8" s="6">
        <v>12315667877</v>
      </c>
      <c r="Q8" s="78">
        <v>0</v>
      </c>
      <c r="R8" s="78"/>
    </row>
    <row r="9" spans="1:18" ht="21.75" customHeight="1" x14ac:dyDescent="0.2">
      <c r="A9" s="8" t="s">
        <v>123</v>
      </c>
      <c r="C9" s="9">
        <v>0</v>
      </c>
      <c r="E9" s="9">
        <v>0</v>
      </c>
      <c r="G9" s="9">
        <v>0</v>
      </c>
      <c r="I9" s="9">
        <v>0</v>
      </c>
      <c r="K9" s="9">
        <v>1167400</v>
      </c>
      <c r="M9" s="9">
        <v>2536722026</v>
      </c>
      <c r="O9" s="9">
        <v>2534431470</v>
      </c>
      <c r="Q9" s="71">
        <v>2290556</v>
      </c>
      <c r="R9" s="71"/>
    </row>
    <row r="10" spans="1:18" ht="21.75" customHeight="1" x14ac:dyDescent="0.2">
      <c r="A10" s="8" t="s">
        <v>141</v>
      </c>
      <c r="C10" s="9">
        <v>0</v>
      </c>
      <c r="E10" s="9">
        <v>0</v>
      </c>
      <c r="G10" s="9">
        <v>0</v>
      </c>
      <c r="I10" s="9">
        <v>0</v>
      </c>
      <c r="K10" s="9">
        <v>536000</v>
      </c>
      <c r="M10" s="9">
        <v>42016919161</v>
      </c>
      <c r="O10" s="9">
        <v>31489686976</v>
      </c>
      <c r="Q10" s="71">
        <v>10527232185</v>
      </c>
      <c r="R10" s="71"/>
    </row>
    <row r="11" spans="1:18" ht="21.75" customHeight="1" x14ac:dyDescent="0.2">
      <c r="A11" s="8" t="s">
        <v>142</v>
      </c>
      <c r="C11" s="9">
        <v>0</v>
      </c>
      <c r="E11" s="9">
        <v>0</v>
      </c>
      <c r="G11" s="9">
        <v>0</v>
      </c>
      <c r="I11" s="9">
        <v>0</v>
      </c>
      <c r="K11" s="9">
        <v>49750</v>
      </c>
      <c r="M11" s="9">
        <v>14458237969</v>
      </c>
      <c r="O11" s="9">
        <v>10717750497</v>
      </c>
      <c r="Q11" s="71">
        <v>3740487472</v>
      </c>
      <c r="R11" s="71"/>
    </row>
    <row r="12" spans="1:18" ht="21.75" customHeight="1" x14ac:dyDescent="0.2">
      <c r="A12" s="8" t="s">
        <v>143</v>
      </c>
      <c r="C12" s="9">
        <v>0</v>
      </c>
      <c r="E12" s="9">
        <v>0</v>
      </c>
      <c r="G12" s="9">
        <v>0</v>
      </c>
      <c r="I12" s="9">
        <v>0</v>
      </c>
      <c r="K12" s="9">
        <v>100000</v>
      </c>
      <c r="M12" s="9">
        <v>23316584828</v>
      </c>
      <c r="O12" s="9">
        <v>15141997500</v>
      </c>
      <c r="Q12" s="71">
        <v>8174587328</v>
      </c>
      <c r="R12" s="71"/>
    </row>
    <row r="13" spans="1:18" ht="21.75" customHeight="1" x14ac:dyDescent="0.2">
      <c r="A13" s="8" t="s">
        <v>144</v>
      </c>
      <c r="C13" s="9">
        <v>0</v>
      </c>
      <c r="E13" s="9">
        <v>0</v>
      </c>
      <c r="G13" s="9">
        <v>0</v>
      </c>
      <c r="I13" s="9">
        <v>0</v>
      </c>
      <c r="K13" s="9">
        <v>770000</v>
      </c>
      <c r="M13" s="9">
        <v>27606704900</v>
      </c>
      <c r="O13" s="9">
        <v>20525100288</v>
      </c>
      <c r="Q13" s="71">
        <v>7081604612</v>
      </c>
      <c r="R13" s="71"/>
    </row>
    <row r="14" spans="1:18" ht="21.75" customHeight="1" x14ac:dyDescent="0.2">
      <c r="A14" s="8" t="s">
        <v>124</v>
      </c>
      <c r="C14" s="9">
        <v>0</v>
      </c>
      <c r="E14" s="9">
        <v>0</v>
      </c>
      <c r="G14" s="9">
        <v>0</v>
      </c>
      <c r="I14" s="9">
        <v>0</v>
      </c>
      <c r="K14" s="9">
        <v>3636831</v>
      </c>
      <c r="M14" s="9">
        <v>2039803036</v>
      </c>
      <c r="O14" s="9">
        <v>5960766009</v>
      </c>
      <c r="Q14" s="71">
        <v>-3920962973</v>
      </c>
      <c r="R14" s="71"/>
    </row>
    <row r="15" spans="1:18" ht="21.75" customHeight="1" x14ac:dyDescent="0.2">
      <c r="A15" s="8" t="s">
        <v>125</v>
      </c>
      <c r="C15" s="9">
        <v>0</v>
      </c>
      <c r="E15" s="9">
        <v>0</v>
      </c>
      <c r="G15" s="9">
        <v>0</v>
      </c>
      <c r="I15" s="9">
        <v>0</v>
      </c>
      <c r="K15" s="9">
        <v>3464528</v>
      </c>
      <c r="M15" s="9">
        <v>5944195746</v>
      </c>
      <c r="O15" s="9">
        <v>5920088266</v>
      </c>
      <c r="Q15" s="71">
        <v>24107480</v>
      </c>
      <c r="R15" s="71"/>
    </row>
    <row r="16" spans="1:18" ht="21.75" customHeight="1" x14ac:dyDescent="0.2">
      <c r="A16" s="8" t="s">
        <v>145</v>
      </c>
      <c r="C16" s="9">
        <v>0</v>
      </c>
      <c r="E16" s="9">
        <v>0</v>
      </c>
      <c r="G16" s="9">
        <v>0</v>
      </c>
      <c r="I16" s="9">
        <v>0</v>
      </c>
      <c r="K16" s="9">
        <v>10000</v>
      </c>
      <c r="M16" s="9">
        <v>196066895</v>
      </c>
      <c r="O16" s="9">
        <v>193323995</v>
      </c>
      <c r="Q16" s="71">
        <v>2742900</v>
      </c>
      <c r="R16" s="71"/>
    </row>
    <row r="17" spans="1:18" ht="21.75" customHeight="1" x14ac:dyDescent="0.2">
      <c r="A17" s="8" t="s">
        <v>126</v>
      </c>
      <c r="C17" s="9">
        <v>0</v>
      </c>
      <c r="E17" s="9">
        <v>0</v>
      </c>
      <c r="G17" s="9">
        <v>0</v>
      </c>
      <c r="I17" s="9">
        <v>0</v>
      </c>
      <c r="K17" s="9">
        <v>377049</v>
      </c>
      <c r="M17" s="9">
        <v>14988129188</v>
      </c>
      <c r="O17" s="9">
        <v>11622720367</v>
      </c>
      <c r="Q17" s="71">
        <v>3365408821</v>
      </c>
      <c r="R17" s="71"/>
    </row>
    <row r="18" spans="1:18" ht="21.75" customHeight="1" x14ac:dyDescent="0.2">
      <c r="A18" s="8" t="s">
        <v>127</v>
      </c>
      <c r="C18" s="9">
        <v>0</v>
      </c>
      <c r="E18" s="9">
        <v>0</v>
      </c>
      <c r="G18" s="9">
        <v>0</v>
      </c>
      <c r="I18" s="9">
        <v>0</v>
      </c>
      <c r="K18" s="9">
        <v>20403138</v>
      </c>
      <c r="M18" s="9">
        <v>177706271494</v>
      </c>
      <c r="O18" s="9">
        <v>114389009814</v>
      </c>
      <c r="Q18" s="71">
        <v>63317261680</v>
      </c>
      <c r="R18" s="71"/>
    </row>
    <row r="19" spans="1:18" ht="21.75" customHeight="1" x14ac:dyDescent="0.2">
      <c r="A19" s="8" t="s">
        <v>128</v>
      </c>
      <c r="C19" s="9">
        <v>0</v>
      </c>
      <c r="E19" s="9">
        <v>0</v>
      </c>
      <c r="G19" s="9">
        <v>0</v>
      </c>
      <c r="I19" s="9">
        <v>0</v>
      </c>
      <c r="K19" s="9">
        <v>139559</v>
      </c>
      <c r="M19" s="9">
        <v>6767788360</v>
      </c>
      <c r="O19" s="9">
        <v>5902902949</v>
      </c>
      <c r="Q19" s="71">
        <v>864885411</v>
      </c>
      <c r="R19" s="71"/>
    </row>
    <row r="20" spans="1:18" ht="21.75" customHeight="1" x14ac:dyDescent="0.2">
      <c r="A20" s="8" t="s">
        <v>129</v>
      </c>
      <c r="C20" s="9">
        <v>0</v>
      </c>
      <c r="E20" s="9">
        <v>0</v>
      </c>
      <c r="G20" s="9">
        <v>0</v>
      </c>
      <c r="I20" s="9">
        <v>0</v>
      </c>
      <c r="K20" s="9">
        <v>1876240</v>
      </c>
      <c r="M20" s="9">
        <v>13447381371</v>
      </c>
      <c r="O20" s="9">
        <v>12029742599</v>
      </c>
      <c r="Q20" s="71">
        <v>1417638772</v>
      </c>
      <c r="R20" s="71"/>
    </row>
    <row r="21" spans="1:18" ht="21.75" customHeight="1" x14ac:dyDescent="0.2">
      <c r="A21" s="8" t="s">
        <v>130</v>
      </c>
      <c r="C21" s="9">
        <v>0</v>
      </c>
      <c r="E21" s="9">
        <v>0</v>
      </c>
      <c r="G21" s="9">
        <v>0</v>
      </c>
      <c r="I21" s="9">
        <v>0</v>
      </c>
      <c r="K21" s="9">
        <v>2818259</v>
      </c>
      <c r="M21" s="9">
        <v>16479297260</v>
      </c>
      <c r="O21" s="9">
        <v>16584822924</v>
      </c>
      <c r="Q21" s="71">
        <v>-105525664</v>
      </c>
      <c r="R21" s="71"/>
    </row>
    <row r="22" spans="1:18" ht="21.75" customHeight="1" x14ac:dyDescent="0.2">
      <c r="A22" s="8" t="s">
        <v>131</v>
      </c>
      <c r="C22" s="9">
        <v>0</v>
      </c>
      <c r="E22" s="9">
        <v>0</v>
      </c>
      <c r="G22" s="9">
        <v>0</v>
      </c>
      <c r="I22" s="9">
        <v>0</v>
      </c>
      <c r="K22" s="9">
        <v>1999999</v>
      </c>
      <c r="M22" s="9">
        <v>9791059196</v>
      </c>
      <c r="O22" s="9">
        <v>8638290180</v>
      </c>
      <c r="Q22" s="71">
        <v>1152769016</v>
      </c>
      <c r="R22" s="71"/>
    </row>
    <row r="23" spans="1:18" ht="21.75" customHeight="1" x14ac:dyDescent="0.2">
      <c r="A23" s="8" t="s">
        <v>24</v>
      </c>
      <c r="C23" s="9">
        <v>0</v>
      </c>
      <c r="E23" s="9">
        <v>0</v>
      </c>
      <c r="G23" s="9">
        <v>0</v>
      </c>
      <c r="I23" s="9">
        <v>0</v>
      </c>
      <c r="K23" s="9">
        <v>7039588</v>
      </c>
      <c r="M23" s="9">
        <v>16446213511</v>
      </c>
      <c r="O23" s="9">
        <v>11478091824</v>
      </c>
      <c r="Q23" s="71">
        <v>4968121687</v>
      </c>
      <c r="R23" s="71"/>
    </row>
    <row r="24" spans="1:18" ht="21.75" customHeight="1" x14ac:dyDescent="0.2">
      <c r="A24" s="8" t="s">
        <v>132</v>
      </c>
      <c r="C24" s="9">
        <v>0</v>
      </c>
      <c r="E24" s="9">
        <v>0</v>
      </c>
      <c r="G24" s="9">
        <v>0</v>
      </c>
      <c r="I24" s="9">
        <v>0</v>
      </c>
      <c r="K24" s="9">
        <v>3250000</v>
      </c>
      <c r="M24" s="9">
        <v>3273825011</v>
      </c>
      <c r="O24" s="9">
        <v>3534344775</v>
      </c>
      <c r="Q24" s="71">
        <v>-260519764</v>
      </c>
      <c r="R24" s="71"/>
    </row>
    <row r="25" spans="1:18" ht="21.75" customHeight="1" x14ac:dyDescent="0.2">
      <c r="A25" s="8" t="s">
        <v>64</v>
      </c>
      <c r="C25" s="9">
        <v>0</v>
      </c>
      <c r="E25" s="9">
        <v>0</v>
      </c>
      <c r="G25" s="9">
        <v>0</v>
      </c>
      <c r="I25" s="9">
        <v>0</v>
      </c>
      <c r="K25" s="9">
        <v>132500</v>
      </c>
      <c r="M25" s="9">
        <v>5135971097</v>
      </c>
      <c r="O25" s="9">
        <v>3706524212</v>
      </c>
      <c r="Q25" s="71">
        <v>1429446885</v>
      </c>
      <c r="R25" s="71"/>
    </row>
    <row r="26" spans="1:18" ht="21.75" customHeight="1" x14ac:dyDescent="0.2">
      <c r="A26" s="8" t="s">
        <v>146</v>
      </c>
      <c r="C26" s="9">
        <v>0</v>
      </c>
      <c r="E26" s="9">
        <v>0</v>
      </c>
      <c r="G26" s="9">
        <v>0</v>
      </c>
      <c r="I26" s="9">
        <v>0</v>
      </c>
      <c r="K26" s="9">
        <v>42328</v>
      </c>
      <c r="M26" s="9">
        <v>31956875376</v>
      </c>
      <c r="O26" s="9">
        <v>23763637222</v>
      </c>
      <c r="Q26" s="71">
        <v>8193238154</v>
      </c>
      <c r="R26" s="71"/>
    </row>
    <row r="27" spans="1:18" ht="21.75" customHeight="1" x14ac:dyDescent="0.2">
      <c r="A27" s="8" t="s">
        <v>63</v>
      </c>
      <c r="C27" s="9">
        <v>0</v>
      </c>
      <c r="E27" s="9">
        <v>0</v>
      </c>
      <c r="G27" s="9">
        <v>0</v>
      </c>
      <c r="I27" s="9">
        <v>0</v>
      </c>
      <c r="K27" s="9">
        <v>257000</v>
      </c>
      <c r="M27" s="9">
        <v>4749219914</v>
      </c>
      <c r="O27" s="9">
        <v>4251711880</v>
      </c>
      <c r="Q27" s="71">
        <v>497508034</v>
      </c>
      <c r="R27" s="71"/>
    </row>
    <row r="28" spans="1:18" ht="21.75" customHeight="1" x14ac:dyDescent="0.2">
      <c r="A28" s="8" t="s">
        <v>133</v>
      </c>
      <c r="C28" s="9">
        <v>0</v>
      </c>
      <c r="E28" s="9">
        <v>0</v>
      </c>
      <c r="G28" s="9">
        <v>0</v>
      </c>
      <c r="I28" s="9">
        <v>0</v>
      </c>
      <c r="K28" s="9">
        <v>550000</v>
      </c>
      <c r="M28" s="9">
        <v>914774520</v>
      </c>
      <c r="O28" s="9">
        <v>878044365</v>
      </c>
      <c r="Q28" s="71">
        <v>36730155</v>
      </c>
      <c r="R28" s="71"/>
    </row>
    <row r="29" spans="1:18" ht="21.75" customHeight="1" x14ac:dyDescent="0.2">
      <c r="A29" s="8" t="s">
        <v>44</v>
      </c>
      <c r="C29" s="9">
        <v>0</v>
      </c>
      <c r="E29" s="9">
        <v>0</v>
      </c>
      <c r="G29" s="9">
        <v>0</v>
      </c>
      <c r="I29" s="9">
        <v>0</v>
      </c>
      <c r="K29" s="9">
        <v>562000</v>
      </c>
      <c r="M29" s="9">
        <v>5778525111</v>
      </c>
      <c r="O29" s="9">
        <v>4942777970</v>
      </c>
      <c r="Q29" s="71">
        <v>835747141</v>
      </c>
      <c r="R29" s="71"/>
    </row>
    <row r="30" spans="1:18" ht="21.75" customHeight="1" x14ac:dyDescent="0.2">
      <c r="A30" s="8" t="s">
        <v>62</v>
      </c>
      <c r="C30" s="9">
        <v>0</v>
      </c>
      <c r="E30" s="9">
        <v>0</v>
      </c>
      <c r="G30" s="9">
        <v>0</v>
      </c>
      <c r="I30" s="9">
        <v>0</v>
      </c>
      <c r="K30" s="9">
        <v>6200000</v>
      </c>
      <c r="M30" s="9">
        <v>99550732893</v>
      </c>
      <c r="O30" s="9">
        <v>33527318386</v>
      </c>
      <c r="Q30" s="71">
        <v>66023414507</v>
      </c>
      <c r="R30" s="71"/>
    </row>
    <row r="31" spans="1:18" ht="21.75" customHeight="1" x14ac:dyDescent="0.2">
      <c r="A31" s="8" t="s">
        <v>134</v>
      </c>
      <c r="C31" s="9">
        <v>0</v>
      </c>
      <c r="E31" s="9">
        <v>0</v>
      </c>
      <c r="G31" s="9">
        <v>0</v>
      </c>
      <c r="I31" s="9">
        <v>0</v>
      </c>
      <c r="K31" s="9">
        <v>2553864</v>
      </c>
      <c r="M31" s="9">
        <v>2505340584</v>
      </c>
      <c r="O31" s="9">
        <v>2505340584</v>
      </c>
      <c r="Q31" s="71">
        <v>0</v>
      </c>
      <c r="R31" s="71"/>
    </row>
    <row r="32" spans="1:18" ht="21.75" customHeight="1" x14ac:dyDescent="0.2">
      <c r="A32" s="8" t="s">
        <v>135</v>
      </c>
      <c r="C32" s="9">
        <v>0</v>
      </c>
      <c r="E32" s="9">
        <v>0</v>
      </c>
      <c r="G32" s="9">
        <v>0</v>
      </c>
      <c r="I32" s="9">
        <v>0</v>
      </c>
      <c r="K32" s="9">
        <v>1500000</v>
      </c>
      <c r="M32" s="9">
        <v>4684212215</v>
      </c>
      <c r="O32" s="9">
        <v>4616368200</v>
      </c>
      <c r="Q32" s="71">
        <v>67844015</v>
      </c>
      <c r="R32" s="71"/>
    </row>
    <row r="33" spans="1:18" ht="21.75" customHeight="1" x14ac:dyDescent="0.2">
      <c r="A33" s="8" t="s">
        <v>57</v>
      </c>
      <c r="C33" s="9">
        <v>0</v>
      </c>
      <c r="E33" s="9">
        <v>0</v>
      </c>
      <c r="G33" s="9">
        <v>0</v>
      </c>
      <c r="I33" s="9">
        <v>0</v>
      </c>
      <c r="K33" s="9">
        <v>495000</v>
      </c>
      <c r="M33" s="9">
        <v>1039855756</v>
      </c>
      <c r="O33" s="9">
        <v>1029870591</v>
      </c>
      <c r="Q33" s="71">
        <v>9985165</v>
      </c>
      <c r="R33" s="71"/>
    </row>
    <row r="34" spans="1:18" ht="21.75" customHeight="1" x14ac:dyDescent="0.2">
      <c r="A34" s="8" t="s">
        <v>136</v>
      </c>
      <c r="C34" s="9">
        <v>0</v>
      </c>
      <c r="E34" s="9">
        <v>0</v>
      </c>
      <c r="G34" s="9">
        <v>0</v>
      </c>
      <c r="I34" s="9">
        <v>0</v>
      </c>
      <c r="K34" s="9">
        <v>13516371</v>
      </c>
      <c r="M34" s="9">
        <v>40435675844</v>
      </c>
      <c r="O34" s="9">
        <v>41208054333</v>
      </c>
      <c r="Q34" s="71">
        <v>-772378489</v>
      </c>
      <c r="R34" s="71"/>
    </row>
    <row r="35" spans="1:18" ht="21.75" customHeight="1" x14ac:dyDescent="0.2">
      <c r="A35" s="8" t="s">
        <v>147</v>
      </c>
      <c r="C35" s="9">
        <v>0</v>
      </c>
      <c r="E35" s="9">
        <v>0</v>
      </c>
      <c r="G35" s="9">
        <v>0</v>
      </c>
      <c r="I35" s="9">
        <v>0</v>
      </c>
      <c r="K35" s="9">
        <v>3762754</v>
      </c>
      <c r="M35" s="9">
        <v>129204443930</v>
      </c>
      <c r="O35" s="9">
        <v>127115286728</v>
      </c>
      <c r="Q35" s="71">
        <v>2089157202</v>
      </c>
      <c r="R35" s="71"/>
    </row>
    <row r="36" spans="1:18" ht="21.75" customHeight="1" x14ac:dyDescent="0.2">
      <c r="A36" s="8" t="s">
        <v>148</v>
      </c>
      <c r="C36" s="9">
        <v>0</v>
      </c>
      <c r="E36" s="9">
        <v>0</v>
      </c>
      <c r="G36" s="9">
        <v>0</v>
      </c>
      <c r="I36" s="9">
        <v>0</v>
      </c>
      <c r="K36" s="9">
        <v>1526000</v>
      </c>
      <c r="M36" s="9">
        <v>30059614786</v>
      </c>
      <c r="O36" s="9">
        <v>29299149851</v>
      </c>
      <c r="Q36" s="71">
        <v>760464935</v>
      </c>
      <c r="R36" s="71"/>
    </row>
    <row r="37" spans="1:18" ht="21.75" customHeight="1" x14ac:dyDescent="0.2">
      <c r="A37" s="11" t="s">
        <v>137</v>
      </c>
      <c r="C37" s="13">
        <v>0</v>
      </c>
      <c r="E37" s="13">
        <v>0</v>
      </c>
      <c r="G37" s="13">
        <v>0</v>
      </c>
      <c r="I37" s="13">
        <v>0</v>
      </c>
      <c r="K37" s="13">
        <v>3750000</v>
      </c>
      <c r="M37" s="13">
        <v>12147527090</v>
      </c>
      <c r="O37" s="13">
        <v>12182082750</v>
      </c>
      <c r="Q37" s="92">
        <v>-34555660</v>
      </c>
      <c r="R37" s="92"/>
    </row>
    <row r="38" spans="1:18" ht="21.75" customHeight="1" x14ac:dyDescent="0.2">
      <c r="A38" s="15" t="s">
        <v>65</v>
      </c>
      <c r="C38" s="16">
        <v>5752297</v>
      </c>
      <c r="E38" s="16">
        <v>12315667877</v>
      </c>
      <c r="G38" s="16">
        <v>12315667877</v>
      </c>
      <c r="I38" s="16">
        <v>0</v>
      </c>
      <c r="K38" s="16">
        <v>88238455</v>
      </c>
      <c r="M38" s="16">
        <v>757493636945</v>
      </c>
      <c r="O38" s="16">
        <v>578004905382</v>
      </c>
      <c r="Q38" s="116">
        <v>179488731563</v>
      </c>
      <c r="R38" s="116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view="pageBreakPreview" zoomScale="90" zoomScaleNormal="100" zoomScaleSheetLayoutView="9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14.45" customHeight="1" x14ac:dyDescent="0.2">
      <c r="A5" s="79" t="s">
        <v>199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A6" s="76" t="s">
        <v>101</v>
      </c>
      <c r="C6" s="76" t="s">
        <v>117</v>
      </c>
      <c r="D6" s="76"/>
      <c r="E6" s="76"/>
      <c r="F6" s="76"/>
      <c r="G6" s="76"/>
      <c r="H6" s="76"/>
      <c r="I6" s="76"/>
      <c r="K6" s="76" t="s">
        <v>118</v>
      </c>
      <c r="L6" s="76"/>
      <c r="M6" s="76"/>
      <c r="N6" s="76"/>
      <c r="O6" s="76"/>
      <c r="P6" s="76"/>
      <c r="Q6" s="76"/>
      <c r="R6" s="76"/>
    </row>
    <row r="7" spans="1:18" ht="29.1" customHeight="1" x14ac:dyDescent="0.2">
      <c r="A7" s="76"/>
      <c r="C7" s="21" t="s">
        <v>13</v>
      </c>
      <c r="D7" s="3"/>
      <c r="E7" s="21" t="s">
        <v>15</v>
      </c>
      <c r="F7" s="3"/>
      <c r="G7" s="21" t="s">
        <v>197</v>
      </c>
      <c r="H7" s="3"/>
      <c r="I7" s="21" t="s">
        <v>200</v>
      </c>
      <c r="K7" s="21" t="s">
        <v>13</v>
      </c>
      <c r="L7" s="3"/>
      <c r="M7" s="21" t="s">
        <v>15</v>
      </c>
      <c r="N7" s="3"/>
      <c r="O7" s="21" t="s">
        <v>197</v>
      </c>
      <c r="P7" s="3"/>
      <c r="Q7" s="117" t="s">
        <v>200</v>
      </c>
      <c r="R7" s="117"/>
    </row>
    <row r="8" spans="1:18" ht="21.75" customHeight="1" x14ac:dyDescent="0.2">
      <c r="A8" s="5" t="s">
        <v>21</v>
      </c>
      <c r="C8" s="6">
        <v>163178963</v>
      </c>
      <c r="E8" s="6">
        <v>74644008812</v>
      </c>
      <c r="G8" s="6">
        <v>76910855067</v>
      </c>
      <c r="I8" s="6">
        <v>-2266846254</v>
      </c>
      <c r="K8" s="6">
        <v>163178963</v>
      </c>
      <c r="M8" s="6">
        <v>74644008812</v>
      </c>
      <c r="O8" s="6">
        <v>62287890497</v>
      </c>
      <c r="Q8" s="78">
        <v>12356118315</v>
      </c>
      <c r="R8" s="78"/>
    </row>
    <row r="9" spans="1:18" ht="21.75" customHeight="1" x14ac:dyDescent="0.2">
      <c r="A9" s="8" t="s">
        <v>47</v>
      </c>
      <c r="C9" s="9">
        <v>2138348</v>
      </c>
      <c r="E9" s="9">
        <v>75239686490</v>
      </c>
      <c r="G9" s="9">
        <v>74263649948</v>
      </c>
      <c r="I9" s="9">
        <v>976036542</v>
      </c>
      <c r="K9" s="9">
        <v>2138348</v>
      </c>
      <c r="M9" s="9">
        <v>75239686490</v>
      </c>
      <c r="O9" s="9">
        <v>52715495769</v>
      </c>
      <c r="Q9" s="71">
        <v>22524190721</v>
      </c>
      <c r="R9" s="71"/>
    </row>
    <row r="10" spans="1:18" ht="21.75" customHeight="1" x14ac:dyDescent="0.2">
      <c r="A10" s="8" t="s">
        <v>42</v>
      </c>
      <c r="C10" s="9">
        <v>3497910</v>
      </c>
      <c r="E10" s="9">
        <v>17864573838</v>
      </c>
      <c r="G10" s="9">
        <v>17866309273</v>
      </c>
      <c r="I10" s="9">
        <v>-1735434</v>
      </c>
      <c r="K10" s="9">
        <v>3497910</v>
      </c>
      <c r="M10" s="9">
        <v>17864573838</v>
      </c>
      <c r="O10" s="9">
        <v>30936858983</v>
      </c>
      <c r="Q10" s="71">
        <v>-13072285144</v>
      </c>
      <c r="R10" s="71"/>
    </row>
    <row r="11" spans="1:18" ht="21.75" customHeight="1" x14ac:dyDescent="0.2">
      <c r="A11" s="8" t="s">
        <v>29</v>
      </c>
      <c r="C11" s="9">
        <v>520000</v>
      </c>
      <c r="E11" s="9">
        <v>21753733664</v>
      </c>
      <c r="G11" s="9">
        <v>27192167080</v>
      </c>
      <c r="I11" s="9">
        <v>-5438433416</v>
      </c>
      <c r="K11" s="9">
        <v>520000</v>
      </c>
      <c r="M11" s="9">
        <v>21753733664</v>
      </c>
      <c r="O11" s="9">
        <v>30151189895</v>
      </c>
      <c r="Q11" s="71">
        <v>-8397456231</v>
      </c>
      <c r="R11" s="71"/>
    </row>
    <row r="12" spans="1:18" ht="21.75" customHeight="1" x14ac:dyDescent="0.2">
      <c r="A12" s="8" t="s">
        <v>20</v>
      </c>
      <c r="C12" s="9">
        <v>19986764</v>
      </c>
      <c r="E12" s="9">
        <v>46863645300</v>
      </c>
      <c r="G12" s="9">
        <v>45792702919</v>
      </c>
      <c r="I12" s="9">
        <v>1070942381</v>
      </c>
      <c r="K12" s="9">
        <v>19986764</v>
      </c>
      <c r="M12" s="9">
        <v>46863645300</v>
      </c>
      <c r="O12" s="9">
        <v>38262630655</v>
      </c>
      <c r="Q12" s="71">
        <v>8601014645</v>
      </c>
      <c r="R12" s="71"/>
    </row>
    <row r="13" spans="1:18" ht="21.75" customHeight="1" x14ac:dyDescent="0.2">
      <c r="A13" s="8" t="s">
        <v>62</v>
      </c>
      <c r="C13" s="9">
        <v>28097125</v>
      </c>
      <c r="E13" s="9">
        <v>396731464003</v>
      </c>
      <c r="G13" s="9">
        <v>381955098865</v>
      </c>
      <c r="I13" s="9">
        <v>14776365138</v>
      </c>
      <c r="K13" s="9">
        <v>28097125</v>
      </c>
      <c r="M13" s="9">
        <v>396731464003</v>
      </c>
      <c r="O13" s="9">
        <v>151938912272</v>
      </c>
      <c r="Q13" s="71">
        <v>244792551731</v>
      </c>
      <c r="R13" s="71"/>
    </row>
    <row r="14" spans="1:18" ht="21.75" customHeight="1" x14ac:dyDescent="0.2">
      <c r="A14" s="8" t="s">
        <v>45</v>
      </c>
      <c r="C14" s="9">
        <v>8942001</v>
      </c>
      <c r="E14" s="9">
        <v>24950536682</v>
      </c>
      <c r="G14" s="9">
        <v>26370197375</v>
      </c>
      <c r="I14" s="9">
        <v>-1419660692</v>
      </c>
      <c r="K14" s="9">
        <v>8942001</v>
      </c>
      <c r="M14" s="9">
        <v>24950536682</v>
      </c>
      <c r="O14" s="9">
        <v>18213143196</v>
      </c>
      <c r="Q14" s="71">
        <v>6737393486</v>
      </c>
      <c r="R14" s="71"/>
    </row>
    <row r="15" spans="1:18" ht="21.75" customHeight="1" x14ac:dyDescent="0.2">
      <c r="A15" s="8" t="s">
        <v>58</v>
      </c>
      <c r="C15" s="9">
        <v>2980000</v>
      </c>
      <c r="E15" s="9">
        <v>10736738462</v>
      </c>
      <c r="G15" s="9">
        <v>10645072560</v>
      </c>
      <c r="I15" s="9">
        <v>91665902</v>
      </c>
      <c r="K15" s="9">
        <v>2980000</v>
      </c>
      <c r="M15" s="9">
        <v>10736738462</v>
      </c>
      <c r="O15" s="9">
        <v>9337071888</v>
      </c>
      <c r="Q15" s="71">
        <v>1399666574</v>
      </c>
      <c r="R15" s="71"/>
    </row>
    <row r="16" spans="1:18" ht="21.75" customHeight="1" x14ac:dyDescent="0.2">
      <c r="A16" s="8" t="s">
        <v>56</v>
      </c>
      <c r="C16" s="9">
        <v>3787585</v>
      </c>
      <c r="E16" s="9">
        <v>6013291148</v>
      </c>
      <c r="G16" s="9">
        <v>7516613935</v>
      </c>
      <c r="I16" s="9">
        <v>-1503322786</v>
      </c>
      <c r="K16" s="9">
        <v>3787585</v>
      </c>
      <c r="M16" s="9">
        <v>6013291148</v>
      </c>
      <c r="O16" s="9">
        <v>4314746004</v>
      </c>
      <c r="Q16" s="71">
        <v>1698545144</v>
      </c>
      <c r="R16" s="71"/>
    </row>
    <row r="17" spans="1:18" ht="21.75" customHeight="1" x14ac:dyDescent="0.2">
      <c r="A17" s="8" t="s">
        <v>30</v>
      </c>
      <c r="C17" s="9">
        <v>1138232</v>
      </c>
      <c r="E17" s="9">
        <v>22149319714</v>
      </c>
      <c r="G17" s="9">
        <v>27687259561</v>
      </c>
      <c r="I17" s="9">
        <v>-5537939846</v>
      </c>
      <c r="K17" s="9">
        <v>1138232</v>
      </c>
      <c r="M17" s="9">
        <v>22149319714</v>
      </c>
      <c r="O17" s="9">
        <v>35580304531</v>
      </c>
      <c r="Q17" s="71">
        <v>-13430984816</v>
      </c>
      <c r="R17" s="71"/>
    </row>
    <row r="18" spans="1:18" ht="21.75" customHeight="1" x14ac:dyDescent="0.2">
      <c r="A18" s="8" t="s">
        <v>22</v>
      </c>
      <c r="C18" s="9">
        <v>1648325</v>
      </c>
      <c r="E18" s="9">
        <v>23192573289</v>
      </c>
      <c r="G18" s="9">
        <v>23225284958</v>
      </c>
      <c r="I18" s="9">
        <v>-32711668</v>
      </c>
      <c r="K18" s="9">
        <v>1648325</v>
      </c>
      <c r="M18" s="9">
        <v>23192573289</v>
      </c>
      <c r="O18" s="9">
        <v>18285854923</v>
      </c>
      <c r="Q18" s="71">
        <v>4906718366</v>
      </c>
      <c r="R18" s="71"/>
    </row>
    <row r="19" spans="1:18" ht="21.75" customHeight="1" x14ac:dyDescent="0.2">
      <c r="A19" s="8" t="s">
        <v>60</v>
      </c>
      <c r="C19" s="9">
        <v>20492394</v>
      </c>
      <c r="E19" s="9">
        <v>51099311327</v>
      </c>
      <c r="G19" s="9">
        <v>49716600157</v>
      </c>
      <c r="I19" s="9">
        <v>1382711170</v>
      </c>
      <c r="K19" s="9">
        <v>20492394</v>
      </c>
      <c r="M19" s="9">
        <v>51099311327</v>
      </c>
      <c r="O19" s="9">
        <v>40190926096</v>
      </c>
      <c r="Q19" s="71">
        <v>10908385231</v>
      </c>
      <c r="R19" s="71"/>
    </row>
    <row r="20" spans="1:18" ht="21.75" customHeight="1" x14ac:dyDescent="0.2">
      <c r="A20" s="8" t="s">
        <v>24</v>
      </c>
      <c r="C20" s="9">
        <v>688679</v>
      </c>
      <c r="E20" s="9">
        <v>1218422876</v>
      </c>
      <c r="G20" s="9">
        <v>1270357895</v>
      </c>
      <c r="I20" s="9">
        <v>-51935018</v>
      </c>
      <c r="K20" s="9">
        <v>688679</v>
      </c>
      <c r="M20" s="9">
        <v>1218422876</v>
      </c>
      <c r="O20" s="9">
        <v>1122895319</v>
      </c>
      <c r="Q20" s="71">
        <v>95527557</v>
      </c>
      <c r="R20" s="71"/>
    </row>
    <row r="21" spans="1:18" ht="21.75" customHeight="1" x14ac:dyDescent="0.2">
      <c r="A21" s="8" t="s">
        <v>61</v>
      </c>
      <c r="C21" s="9">
        <v>9808539</v>
      </c>
      <c r="E21" s="9">
        <v>16827871139</v>
      </c>
      <c r="G21" s="9">
        <v>18501898806</v>
      </c>
      <c r="I21" s="9">
        <v>-1674027666</v>
      </c>
      <c r="K21" s="9">
        <v>9808539</v>
      </c>
      <c r="M21" s="9">
        <v>16827871139</v>
      </c>
      <c r="O21" s="9">
        <v>13747451765</v>
      </c>
      <c r="Q21" s="71">
        <v>3080419374</v>
      </c>
      <c r="R21" s="71"/>
    </row>
    <row r="22" spans="1:18" ht="21.75" customHeight="1" x14ac:dyDescent="0.2">
      <c r="A22" s="8" t="s">
        <v>23</v>
      </c>
      <c r="C22" s="9">
        <v>129347424</v>
      </c>
      <c r="E22" s="9">
        <v>120775061876</v>
      </c>
      <c r="G22" s="9">
        <v>112047427224</v>
      </c>
      <c r="I22" s="9">
        <v>8727634652</v>
      </c>
      <c r="K22" s="9">
        <v>129347424</v>
      </c>
      <c r="M22" s="9">
        <v>120775061876</v>
      </c>
      <c r="O22" s="9">
        <v>91147600219</v>
      </c>
      <c r="Q22" s="71">
        <v>29627461657</v>
      </c>
      <c r="R22" s="71"/>
    </row>
    <row r="23" spans="1:18" ht="21.75" customHeight="1" x14ac:dyDescent="0.2">
      <c r="A23" s="8" t="s">
        <v>49</v>
      </c>
      <c r="C23" s="9">
        <v>1125000</v>
      </c>
      <c r="E23" s="9">
        <v>17793881775</v>
      </c>
      <c r="G23" s="9">
        <v>18966000712</v>
      </c>
      <c r="I23" s="9">
        <v>-1172118937</v>
      </c>
      <c r="K23" s="9">
        <v>1125000</v>
      </c>
      <c r="M23" s="9">
        <v>17793881775</v>
      </c>
      <c r="O23" s="9">
        <v>15947047125</v>
      </c>
      <c r="Q23" s="71">
        <v>1846834649</v>
      </c>
      <c r="R23" s="71"/>
    </row>
    <row r="24" spans="1:18" ht="21.75" customHeight="1" x14ac:dyDescent="0.2">
      <c r="A24" s="8" t="s">
        <v>48</v>
      </c>
      <c r="C24" s="9">
        <v>3071852</v>
      </c>
      <c r="E24" s="9">
        <v>30481065840</v>
      </c>
      <c r="G24" s="9">
        <v>30258554059</v>
      </c>
      <c r="I24" s="9">
        <v>222511781</v>
      </c>
      <c r="K24" s="9">
        <v>3071852</v>
      </c>
      <c r="M24" s="9">
        <v>30481065840</v>
      </c>
      <c r="O24" s="9">
        <v>38849298021</v>
      </c>
      <c r="Q24" s="71">
        <v>-8368232180</v>
      </c>
      <c r="R24" s="71"/>
    </row>
    <row r="25" spans="1:18" ht="21.75" customHeight="1" x14ac:dyDescent="0.2">
      <c r="A25" s="8" t="s">
        <v>43</v>
      </c>
      <c r="C25" s="9">
        <v>10350000</v>
      </c>
      <c r="E25" s="9">
        <v>59052468375</v>
      </c>
      <c r="G25" s="9">
        <v>62646966450</v>
      </c>
      <c r="I25" s="9">
        <v>-3594498075</v>
      </c>
      <c r="K25" s="9">
        <v>10350000</v>
      </c>
      <c r="M25" s="9">
        <v>59052468375</v>
      </c>
      <c r="O25" s="9">
        <v>55297210911</v>
      </c>
      <c r="Q25" s="71">
        <v>3755257463</v>
      </c>
      <c r="R25" s="71"/>
    </row>
    <row r="26" spans="1:18" ht="21.75" customHeight="1" x14ac:dyDescent="0.2">
      <c r="A26" s="8" t="s">
        <v>37</v>
      </c>
      <c r="C26" s="9">
        <v>5428553</v>
      </c>
      <c r="E26" s="9">
        <v>14743097610</v>
      </c>
      <c r="G26" s="9">
        <v>14743097610</v>
      </c>
      <c r="I26" s="9">
        <v>0</v>
      </c>
      <c r="K26" s="9">
        <v>5428553</v>
      </c>
      <c r="M26" s="9">
        <v>14743097610</v>
      </c>
      <c r="O26" s="9">
        <v>10672327741</v>
      </c>
      <c r="Q26" s="71">
        <v>4070769869</v>
      </c>
      <c r="R26" s="71"/>
    </row>
    <row r="27" spans="1:18" ht="21.75" customHeight="1" x14ac:dyDescent="0.2">
      <c r="A27" s="8" t="s">
        <v>41</v>
      </c>
      <c r="C27" s="9">
        <v>1025513</v>
      </c>
      <c r="E27" s="9">
        <v>741820036</v>
      </c>
      <c r="G27" s="9">
        <v>916844791</v>
      </c>
      <c r="I27" s="9">
        <v>-175024754</v>
      </c>
      <c r="K27" s="9">
        <v>1025513</v>
      </c>
      <c r="M27" s="9">
        <v>741820036</v>
      </c>
      <c r="O27" s="9">
        <v>1564932838</v>
      </c>
      <c r="Q27" s="71">
        <v>-823112801</v>
      </c>
      <c r="R27" s="71"/>
    </row>
    <row r="28" spans="1:18" ht="21.75" customHeight="1" x14ac:dyDescent="0.2">
      <c r="A28" s="8" t="s">
        <v>32</v>
      </c>
      <c r="C28" s="9">
        <v>3114304</v>
      </c>
      <c r="E28" s="9">
        <v>32218742464</v>
      </c>
      <c r="G28" s="9">
        <v>40271882964</v>
      </c>
      <c r="I28" s="9">
        <v>-8053140499</v>
      </c>
      <c r="K28" s="9">
        <v>3114304</v>
      </c>
      <c r="M28" s="9">
        <v>32218742464</v>
      </c>
      <c r="O28" s="9">
        <v>50166889495</v>
      </c>
      <c r="Q28" s="71">
        <v>-17948147030</v>
      </c>
      <c r="R28" s="71"/>
    </row>
    <row r="29" spans="1:18" ht="21.75" customHeight="1" x14ac:dyDescent="0.2">
      <c r="A29" s="8" t="s">
        <v>27</v>
      </c>
      <c r="C29" s="9">
        <v>8000000</v>
      </c>
      <c r="E29" s="9">
        <v>55090830400</v>
      </c>
      <c r="G29" s="9">
        <v>55090830400</v>
      </c>
      <c r="I29" s="9">
        <v>0</v>
      </c>
      <c r="K29" s="9">
        <v>8000000</v>
      </c>
      <c r="M29" s="9">
        <v>55090830400</v>
      </c>
      <c r="O29" s="9">
        <v>70107398943</v>
      </c>
      <c r="Q29" s="71">
        <v>-15016568543</v>
      </c>
      <c r="R29" s="71"/>
    </row>
    <row r="30" spans="1:18" ht="21.75" customHeight="1" x14ac:dyDescent="0.2">
      <c r="A30" s="8" t="s">
        <v>31</v>
      </c>
      <c r="C30" s="9">
        <v>9590733</v>
      </c>
      <c r="E30" s="9">
        <v>20860379821</v>
      </c>
      <c r="G30" s="9">
        <v>26075474776</v>
      </c>
      <c r="I30" s="9">
        <v>-5215094954</v>
      </c>
      <c r="K30" s="9">
        <v>9590733</v>
      </c>
      <c r="M30" s="9">
        <v>20860379821</v>
      </c>
      <c r="O30" s="9">
        <v>24110646722</v>
      </c>
      <c r="Q30" s="71">
        <v>-3250266900</v>
      </c>
      <c r="R30" s="71"/>
    </row>
    <row r="31" spans="1:18" ht="21.75" customHeight="1" x14ac:dyDescent="0.2">
      <c r="A31" s="8" t="s">
        <v>33</v>
      </c>
      <c r="C31" s="9">
        <v>580000</v>
      </c>
      <c r="E31" s="9">
        <v>20994845568</v>
      </c>
      <c r="G31" s="9">
        <v>26243556960</v>
      </c>
      <c r="I31" s="9">
        <v>-5248711392</v>
      </c>
      <c r="K31" s="9">
        <v>580000</v>
      </c>
      <c r="M31" s="9">
        <v>20994845568</v>
      </c>
      <c r="O31" s="9">
        <v>29910225155</v>
      </c>
      <c r="Q31" s="71">
        <v>-8915379587</v>
      </c>
      <c r="R31" s="71"/>
    </row>
    <row r="32" spans="1:18" ht="21.75" customHeight="1" x14ac:dyDescent="0.2">
      <c r="A32" s="8" t="s">
        <v>25</v>
      </c>
      <c r="C32" s="9">
        <v>25973169</v>
      </c>
      <c r="E32" s="9">
        <v>52240647510</v>
      </c>
      <c r="G32" s="9">
        <v>54122032447</v>
      </c>
      <c r="I32" s="9">
        <v>-1881384936</v>
      </c>
      <c r="K32" s="9">
        <v>25973169</v>
      </c>
      <c r="M32" s="9">
        <v>52240647510</v>
      </c>
      <c r="O32" s="9">
        <v>55768237872</v>
      </c>
      <c r="Q32" s="71">
        <v>-3527590361</v>
      </c>
      <c r="R32" s="71"/>
    </row>
    <row r="33" spans="1:18" ht="21.75" customHeight="1" x14ac:dyDescent="0.2">
      <c r="A33" s="8" t="s">
        <v>46</v>
      </c>
      <c r="C33" s="9">
        <v>33200000</v>
      </c>
      <c r="E33" s="9">
        <v>52709382400</v>
      </c>
      <c r="G33" s="9">
        <v>53994173596</v>
      </c>
      <c r="I33" s="9">
        <v>-1284791196</v>
      </c>
      <c r="K33" s="9">
        <v>33200000</v>
      </c>
      <c r="M33" s="9">
        <v>52709382400</v>
      </c>
      <c r="O33" s="9">
        <v>36236701080</v>
      </c>
      <c r="Q33" s="71">
        <v>16472681320</v>
      </c>
      <c r="R33" s="71"/>
    </row>
    <row r="34" spans="1:18" ht="21.75" customHeight="1" x14ac:dyDescent="0.2">
      <c r="A34" s="8" t="s">
        <v>54</v>
      </c>
      <c r="C34" s="9">
        <v>2400000</v>
      </c>
      <c r="E34" s="9">
        <v>20004163200</v>
      </c>
      <c r="G34" s="9">
        <v>25005204000</v>
      </c>
      <c r="I34" s="9">
        <v>-5001040800</v>
      </c>
      <c r="K34" s="9">
        <v>2400000</v>
      </c>
      <c r="M34" s="9">
        <v>20004163200</v>
      </c>
      <c r="O34" s="9">
        <v>29538248430</v>
      </c>
      <c r="Q34" s="71">
        <v>-9534085230</v>
      </c>
      <c r="R34" s="71"/>
    </row>
    <row r="35" spans="1:18" ht="21.75" customHeight="1" x14ac:dyDescent="0.2">
      <c r="A35" s="8" t="s">
        <v>57</v>
      </c>
      <c r="C35" s="9">
        <v>37047587</v>
      </c>
      <c r="E35" s="9">
        <v>62199965886</v>
      </c>
      <c r="G35" s="9">
        <v>62199965886</v>
      </c>
      <c r="I35" s="9">
        <v>0</v>
      </c>
      <c r="K35" s="9">
        <v>37047587</v>
      </c>
      <c r="M35" s="9">
        <v>62199965886</v>
      </c>
      <c r="O35" s="9">
        <v>61911030558</v>
      </c>
      <c r="Q35" s="71">
        <v>288935328</v>
      </c>
      <c r="R35" s="71"/>
    </row>
    <row r="36" spans="1:18" ht="21.75" customHeight="1" x14ac:dyDescent="0.2">
      <c r="A36" s="8" t="s">
        <v>55</v>
      </c>
      <c r="C36" s="9">
        <v>7773332</v>
      </c>
      <c r="E36" s="9">
        <v>70499051472</v>
      </c>
      <c r="G36" s="9">
        <v>66565296959</v>
      </c>
      <c r="I36" s="9">
        <v>3933754513</v>
      </c>
      <c r="K36" s="9">
        <v>7773332</v>
      </c>
      <c r="M36" s="9">
        <v>70499051472</v>
      </c>
      <c r="O36" s="9">
        <v>25622999516</v>
      </c>
      <c r="Q36" s="71">
        <v>44876051956</v>
      </c>
      <c r="R36" s="71"/>
    </row>
    <row r="37" spans="1:18" ht="21.75" customHeight="1" x14ac:dyDescent="0.2">
      <c r="A37" s="8" t="s">
        <v>34</v>
      </c>
      <c r="C37" s="9">
        <v>2787044</v>
      </c>
      <c r="E37" s="9">
        <v>17118445927</v>
      </c>
      <c r="G37" s="9">
        <v>16150520875</v>
      </c>
      <c r="I37" s="9">
        <v>967925052</v>
      </c>
      <c r="K37" s="9">
        <v>2787044</v>
      </c>
      <c r="M37" s="9">
        <v>17118445927</v>
      </c>
      <c r="O37" s="9">
        <v>22246104047</v>
      </c>
      <c r="Q37" s="71">
        <v>-5127658119</v>
      </c>
      <c r="R37" s="71"/>
    </row>
    <row r="38" spans="1:18" ht="21.75" customHeight="1" x14ac:dyDescent="0.2">
      <c r="A38" s="8" t="s">
        <v>39</v>
      </c>
      <c r="C38" s="9">
        <v>1031111</v>
      </c>
      <c r="E38" s="9">
        <v>9208264607</v>
      </c>
      <c r="G38" s="9">
        <v>9133575350</v>
      </c>
      <c r="I38" s="9">
        <v>74689257</v>
      </c>
      <c r="K38" s="9">
        <v>1031111</v>
      </c>
      <c r="M38" s="9">
        <v>9208264607</v>
      </c>
      <c r="O38" s="9">
        <v>12008318706</v>
      </c>
      <c r="Q38" s="71">
        <v>-2800054098</v>
      </c>
      <c r="R38" s="71"/>
    </row>
    <row r="39" spans="1:18" ht="21.75" customHeight="1" x14ac:dyDescent="0.2">
      <c r="A39" s="8" t="s">
        <v>35</v>
      </c>
      <c r="C39" s="9">
        <v>26296215</v>
      </c>
      <c r="E39" s="9">
        <v>46941208519</v>
      </c>
      <c r="G39" s="9">
        <v>54271926477</v>
      </c>
      <c r="I39" s="9">
        <v>-7330717957</v>
      </c>
      <c r="K39" s="9">
        <v>26296215</v>
      </c>
      <c r="M39" s="9">
        <v>46941208519</v>
      </c>
      <c r="O39" s="9">
        <v>56050898997</v>
      </c>
      <c r="Q39" s="71">
        <v>-9109690477</v>
      </c>
      <c r="R39" s="71"/>
    </row>
    <row r="40" spans="1:18" ht="21.75" customHeight="1" x14ac:dyDescent="0.2">
      <c r="A40" s="8" t="s">
        <v>40</v>
      </c>
      <c r="C40" s="9">
        <v>1684797</v>
      </c>
      <c r="E40" s="9">
        <v>2903870602</v>
      </c>
      <c r="G40" s="9">
        <v>2903870602</v>
      </c>
      <c r="I40" s="9">
        <v>0</v>
      </c>
      <c r="K40" s="9">
        <v>1684797</v>
      </c>
      <c r="M40" s="9">
        <v>2903870602</v>
      </c>
      <c r="O40" s="9">
        <v>3310626105</v>
      </c>
      <c r="Q40" s="71">
        <v>-406755502</v>
      </c>
      <c r="R40" s="71"/>
    </row>
    <row r="41" spans="1:18" ht="21.75" customHeight="1" x14ac:dyDescent="0.2">
      <c r="A41" s="8" t="s">
        <v>28</v>
      </c>
      <c r="C41" s="9">
        <v>18625253</v>
      </c>
      <c r="E41" s="9">
        <v>57144117124</v>
      </c>
      <c r="G41" s="9">
        <v>57144117124</v>
      </c>
      <c r="I41" s="9">
        <v>0</v>
      </c>
      <c r="K41" s="9">
        <v>18625253</v>
      </c>
      <c r="M41" s="9">
        <v>57144117124</v>
      </c>
      <c r="O41" s="9">
        <v>70228283005</v>
      </c>
      <c r="Q41" s="71">
        <v>-13084165880</v>
      </c>
      <c r="R41" s="71"/>
    </row>
    <row r="42" spans="1:18" ht="21.75" customHeight="1" x14ac:dyDescent="0.2">
      <c r="A42" s="8" t="s">
        <v>50</v>
      </c>
      <c r="C42" s="9">
        <v>1240000</v>
      </c>
      <c r="E42" s="9">
        <v>13367226387</v>
      </c>
      <c r="G42" s="9">
        <v>16709032984</v>
      </c>
      <c r="I42" s="9">
        <v>-3341806596</v>
      </c>
      <c r="K42" s="9">
        <v>1240000</v>
      </c>
      <c r="M42" s="9">
        <v>13367226387</v>
      </c>
      <c r="O42" s="9">
        <v>9916794222</v>
      </c>
      <c r="Q42" s="71">
        <v>3450432165</v>
      </c>
      <c r="R42" s="71"/>
    </row>
    <row r="43" spans="1:18" ht="21.75" customHeight="1" x14ac:dyDescent="0.2">
      <c r="A43" s="8" t="s">
        <v>36</v>
      </c>
      <c r="C43" s="9">
        <v>8393958</v>
      </c>
      <c r="E43" s="9">
        <v>51298758788</v>
      </c>
      <c r="G43" s="9">
        <v>51298758788</v>
      </c>
      <c r="I43" s="9">
        <v>0</v>
      </c>
      <c r="K43" s="9">
        <v>8393958</v>
      </c>
      <c r="M43" s="9">
        <v>51298758788</v>
      </c>
      <c r="O43" s="9">
        <v>49479805957</v>
      </c>
      <c r="Q43" s="71">
        <v>1818952831</v>
      </c>
      <c r="R43" s="71"/>
    </row>
    <row r="44" spans="1:18" ht="21.75" customHeight="1" x14ac:dyDescent="0.2">
      <c r="A44" s="8" t="s">
        <v>44</v>
      </c>
      <c r="C44" s="9">
        <v>563000</v>
      </c>
      <c r="E44" s="9">
        <v>4541808321</v>
      </c>
      <c r="G44" s="9">
        <v>4636778483</v>
      </c>
      <c r="I44" s="9">
        <v>-94970161</v>
      </c>
      <c r="K44" s="9">
        <v>563000</v>
      </c>
      <c r="M44" s="9">
        <v>4541808321</v>
      </c>
      <c r="O44" s="9">
        <v>4951572950</v>
      </c>
      <c r="Q44" s="71">
        <v>-409764628</v>
      </c>
      <c r="R44" s="71"/>
    </row>
    <row r="45" spans="1:18" ht="21.75" customHeight="1" x14ac:dyDescent="0.2">
      <c r="A45" s="8" t="s">
        <v>51</v>
      </c>
      <c r="C45" s="9">
        <v>1339365</v>
      </c>
      <c r="E45" s="9">
        <v>67052627731</v>
      </c>
      <c r="G45" s="9">
        <v>75886568558</v>
      </c>
      <c r="I45" s="9">
        <v>-8833940826</v>
      </c>
      <c r="K45" s="9">
        <v>1339365</v>
      </c>
      <c r="M45" s="9">
        <v>67052627731</v>
      </c>
      <c r="O45" s="9">
        <v>54667110654</v>
      </c>
      <c r="Q45" s="71">
        <v>12385517077</v>
      </c>
      <c r="R45" s="71"/>
    </row>
    <row r="46" spans="1:18" ht="21.75" customHeight="1" x14ac:dyDescent="0.2">
      <c r="A46" s="8" t="s">
        <v>19</v>
      </c>
      <c r="C46" s="9">
        <v>1675000</v>
      </c>
      <c r="E46" s="9">
        <v>6847655270</v>
      </c>
      <c r="G46" s="9">
        <v>6902502994</v>
      </c>
      <c r="I46" s="9">
        <v>-54847724</v>
      </c>
      <c r="K46" s="9">
        <v>1675000</v>
      </c>
      <c r="M46" s="9">
        <v>6847655270</v>
      </c>
      <c r="O46" s="9">
        <v>7056959389</v>
      </c>
      <c r="Q46" s="71">
        <v>-209304119</v>
      </c>
      <c r="R46" s="71"/>
    </row>
    <row r="47" spans="1:18" ht="21.75" customHeight="1" x14ac:dyDescent="0.2">
      <c r="A47" s="8" t="s">
        <v>64</v>
      </c>
      <c r="C47" s="9">
        <v>405000</v>
      </c>
      <c r="E47" s="9">
        <v>5070385588</v>
      </c>
      <c r="G47" s="9">
        <v>5070385588</v>
      </c>
      <c r="I47" s="9">
        <v>0</v>
      </c>
      <c r="K47" s="9">
        <v>405000</v>
      </c>
      <c r="M47" s="9">
        <v>5070385588</v>
      </c>
      <c r="O47" s="9">
        <v>3776458621</v>
      </c>
      <c r="Q47" s="71">
        <v>1293926967</v>
      </c>
      <c r="R47" s="71"/>
    </row>
    <row r="48" spans="1:18" ht="21.75" customHeight="1" x14ac:dyDescent="0.2">
      <c r="A48" s="8" t="s">
        <v>63</v>
      </c>
      <c r="C48" s="9">
        <v>258000</v>
      </c>
      <c r="E48" s="9">
        <v>4003928522</v>
      </c>
      <c r="G48" s="9">
        <v>3962967616</v>
      </c>
      <c r="I48" s="9">
        <v>40960906</v>
      </c>
      <c r="K48" s="9">
        <v>258000</v>
      </c>
      <c r="M48" s="9">
        <v>4003928522</v>
      </c>
      <c r="O48" s="9">
        <v>4268255510</v>
      </c>
      <c r="Q48" s="71">
        <v>-264326987</v>
      </c>
      <c r="R48" s="71"/>
    </row>
    <row r="49" spans="1:18" ht="21.75" customHeight="1" x14ac:dyDescent="0.2">
      <c r="A49" s="8" t="s">
        <v>52</v>
      </c>
      <c r="C49" s="9">
        <v>1725439</v>
      </c>
      <c r="E49" s="9">
        <v>63792896544</v>
      </c>
      <c r="G49" s="9">
        <v>60231725722</v>
      </c>
      <c r="I49" s="9">
        <v>3561170822</v>
      </c>
      <c r="K49" s="9">
        <v>1725439</v>
      </c>
      <c r="M49" s="9">
        <v>63792896544</v>
      </c>
      <c r="O49" s="9">
        <v>68452539980</v>
      </c>
      <c r="Q49" s="71">
        <v>-4659643435</v>
      </c>
      <c r="R49" s="71"/>
    </row>
    <row r="50" spans="1:18" ht="21.75" customHeight="1" x14ac:dyDescent="0.2">
      <c r="A50" s="8" t="s">
        <v>53</v>
      </c>
      <c r="C50" s="9">
        <v>1359309</v>
      </c>
      <c r="E50" s="9">
        <v>34987911984</v>
      </c>
      <c r="G50" s="9">
        <v>33531206319</v>
      </c>
      <c r="I50" s="9">
        <v>1456705665</v>
      </c>
      <c r="K50" s="9">
        <v>1359309</v>
      </c>
      <c r="M50" s="9">
        <v>34987911984</v>
      </c>
      <c r="O50" s="9">
        <v>32631989841</v>
      </c>
      <c r="Q50" s="71">
        <v>2355922143</v>
      </c>
      <c r="R50" s="71"/>
    </row>
    <row r="51" spans="1:18" ht="21.75" customHeight="1" x14ac:dyDescent="0.2">
      <c r="A51" s="8" t="s">
        <v>59</v>
      </c>
      <c r="C51" s="9">
        <v>750000</v>
      </c>
      <c r="E51" s="9">
        <v>6854105025</v>
      </c>
      <c r="G51" s="9">
        <v>7315510575</v>
      </c>
      <c r="I51" s="9">
        <v>-461405550</v>
      </c>
      <c r="K51" s="9">
        <v>750000</v>
      </c>
      <c r="M51" s="9">
        <v>6854105025</v>
      </c>
      <c r="O51" s="9">
        <v>6271538220</v>
      </c>
      <c r="Q51" s="71">
        <v>582566804</v>
      </c>
      <c r="R51" s="71"/>
    </row>
    <row r="52" spans="1:18" ht="21.75" customHeight="1" x14ac:dyDescent="0.2">
      <c r="A52" s="8" t="s">
        <v>26</v>
      </c>
      <c r="C52" s="9">
        <v>5119599</v>
      </c>
      <c r="E52" s="9">
        <v>26314526908</v>
      </c>
      <c r="G52" s="9">
        <v>26240580150</v>
      </c>
      <c r="I52" s="9">
        <v>73946758</v>
      </c>
      <c r="K52" s="9">
        <v>5119599</v>
      </c>
      <c r="M52" s="9">
        <v>26314526908</v>
      </c>
      <c r="O52" s="9">
        <v>30047465772</v>
      </c>
      <c r="Q52" s="71">
        <v>-3732938863</v>
      </c>
      <c r="R52" s="71"/>
    </row>
    <row r="53" spans="1:18" ht="21.75" customHeight="1" x14ac:dyDescent="0.2">
      <c r="A53" s="11" t="s">
        <v>79</v>
      </c>
      <c r="C53" s="13">
        <v>85000</v>
      </c>
      <c r="E53" s="13">
        <v>84953781250</v>
      </c>
      <c r="G53" s="13">
        <v>84953781250</v>
      </c>
      <c r="I53" s="13">
        <v>0</v>
      </c>
      <c r="K53" s="13">
        <v>85000</v>
      </c>
      <c r="M53" s="13">
        <v>84953781250</v>
      </c>
      <c r="O53" s="13">
        <v>84984593750</v>
      </c>
      <c r="Q53" s="92">
        <v>-30812499</v>
      </c>
      <c r="R53" s="92"/>
    </row>
    <row r="54" spans="1:18" ht="21.75" customHeight="1" x14ac:dyDescent="0.2">
      <c r="A54" s="15" t="s">
        <v>65</v>
      </c>
      <c r="C54" s="16">
        <v>618270422</v>
      </c>
      <c r="E54" s="16">
        <v>1922092100074</v>
      </c>
      <c r="G54" s="16">
        <v>1954405186688</v>
      </c>
      <c r="I54" s="16">
        <v>-32313086598</v>
      </c>
      <c r="K54" s="16">
        <v>618270422</v>
      </c>
      <c r="M54" s="16">
        <v>1922092100074</v>
      </c>
      <c r="O54" s="16">
        <v>1624285482145</v>
      </c>
      <c r="Q54" s="116">
        <v>297806617943</v>
      </c>
      <c r="R54" s="116"/>
    </row>
  </sheetData>
  <mergeCells count="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view="pageBreakPreview" topLeftCell="A49" zoomScaleNormal="100" zoomScaleSheetLayoutView="100" workbookViewId="0">
      <selection activeCell="Z57" sqref="Z5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14.45" customHeight="1" x14ac:dyDescent="0.2">
      <c r="A4" s="1" t="s">
        <v>3</v>
      </c>
      <c r="B4" s="79" t="s">
        <v>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4.45" customHeight="1" x14ac:dyDescent="0.2">
      <c r="A5" s="79" t="s">
        <v>5</v>
      </c>
      <c r="B5" s="79"/>
      <c r="C5" s="79" t="s">
        <v>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4.45" customHeight="1" x14ac:dyDescent="0.2">
      <c r="F6" s="76" t="s">
        <v>7</v>
      </c>
      <c r="G6" s="76"/>
      <c r="H6" s="76"/>
      <c r="I6" s="76"/>
      <c r="J6" s="76"/>
      <c r="L6" s="76" t="s">
        <v>8</v>
      </c>
      <c r="M6" s="76"/>
      <c r="N6" s="76"/>
      <c r="O6" s="76"/>
      <c r="P6" s="76"/>
      <c r="Q6" s="76"/>
      <c r="R6" s="76"/>
      <c r="T6" s="76" t="s">
        <v>9</v>
      </c>
      <c r="U6" s="76"/>
      <c r="V6" s="76"/>
      <c r="W6" s="76"/>
      <c r="X6" s="76"/>
      <c r="Y6" s="76"/>
      <c r="Z6" s="76"/>
      <c r="AA6" s="76"/>
      <c r="AB6" s="76"/>
    </row>
    <row r="7" spans="1:28" ht="14.45" customHeight="1" x14ac:dyDescent="0.2">
      <c r="F7" s="3"/>
      <c r="G7" s="3"/>
      <c r="H7" s="3"/>
      <c r="I7" s="3"/>
      <c r="J7" s="3"/>
      <c r="L7" s="75" t="s">
        <v>10</v>
      </c>
      <c r="M7" s="75"/>
      <c r="N7" s="75"/>
      <c r="O7" s="3"/>
      <c r="P7" s="75" t="s">
        <v>11</v>
      </c>
      <c r="Q7" s="75"/>
      <c r="R7" s="7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6" t="s">
        <v>12</v>
      </c>
      <c r="B8" s="76"/>
      <c r="C8" s="76"/>
      <c r="E8" s="76" t="s">
        <v>13</v>
      </c>
      <c r="F8" s="7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77" t="s">
        <v>19</v>
      </c>
      <c r="B9" s="77"/>
      <c r="C9" s="77"/>
      <c r="E9" s="78">
        <v>1675000</v>
      </c>
      <c r="F9" s="78"/>
      <c r="H9" s="6">
        <v>7056959389</v>
      </c>
      <c r="J9" s="6">
        <v>6902502994.25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4120</v>
      </c>
      <c r="X9" s="6">
        <v>7056959389</v>
      </c>
      <c r="Z9" s="6">
        <v>6847655270</v>
      </c>
      <c r="AB9" s="7">
        <v>0.31</v>
      </c>
    </row>
    <row r="10" spans="1:28" ht="21.75" customHeight="1" x14ac:dyDescent="0.2">
      <c r="A10" s="70" t="s">
        <v>20</v>
      </c>
      <c r="B10" s="70"/>
      <c r="C10" s="70"/>
      <c r="E10" s="71">
        <v>19986764</v>
      </c>
      <c r="F10" s="71"/>
      <c r="H10" s="9">
        <v>39603305903</v>
      </c>
      <c r="J10" s="9">
        <v>45792702919.672501</v>
      </c>
      <c r="L10" s="9">
        <v>0</v>
      </c>
      <c r="N10" s="9">
        <v>0</v>
      </c>
      <c r="P10" s="9">
        <v>0</v>
      </c>
      <c r="R10" s="9">
        <v>0</v>
      </c>
      <c r="T10" s="9">
        <v>19986764</v>
      </c>
      <c r="V10" s="9">
        <v>2363</v>
      </c>
      <c r="X10" s="9">
        <v>39603305903</v>
      </c>
      <c r="Z10" s="9">
        <v>46863645300.6436</v>
      </c>
      <c r="AB10" s="10">
        <v>2.1</v>
      </c>
    </row>
    <row r="11" spans="1:28" ht="21.75" customHeight="1" x14ac:dyDescent="0.2">
      <c r="A11" s="70" t="s">
        <v>21</v>
      </c>
      <c r="B11" s="70"/>
      <c r="C11" s="70"/>
      <c r="E11" s="71">
        <v>163178963</v>
      </c>
      <c r="F11" s="71"/>
      <c r="H11" s="9">
        <v>71901638816</v>
      </c>
      <c r="J11" s="9">
        <v>76910855067.604797</v>
      </c>
      <c r="L11" s="9">
        <v>0</v>
      </c>
      <c r="N11" s="9">
        <v>0</v>
      </c>
      <c r="P11" s="9">
        <v>0</v>
      </c>
      <c r="R11" s="9">
        <v>0</v>
      </c>
      <c r="T11" s="9">
        <v>163178963</v>
      </c>
      <c r="V11" s="9">
        <v>461</v>
      </c>
      <c r="X11" s="9">
        <v>71901638816</v>
      </c>
      <c r="Z11" s="9">
        <v>74644008812.980606</v>
      </c>
      <c r="AB11" s="10">
        <v>3.35</v>
      </c>
    </row>
    <row r="12" spans="1:28" ht="21.75" customHeight="1" x14ac:dyDescent="0.2">
      <c r="A12" s="70" t="s">
        <v>22</v>
      </c>
      <c r="B12" s="70"/>
      <c r="C12" s="70"/>
      <c r="E12" s="71">
        <v>1648325</v>
      </c>
      <c r="F12" s="71"/>
      <c r="H12" s="9">
        <v>19325118941</v>
      </c>
      <c r="J12" s="9">
        <v>23225284958.049999</v>
      </c>
      <c r="L12" s="9">
        <v>0</v>
      </c>
      <c r="N12" s="9">
        <v>0</v>
      </c>
      <c r="P12" s="9">
        <v>0</v>
      </c>
      <c r="R12" s="9">
        <v>0</v>
      </c>
      <c r="T12" s="9">
        <v>1648325</v>
      </c>
      <c r="V12" s="9">
        <v>14180</v>
      </c>
      <c r="X12" s="9">
        <v>19325118941</v>
      </c>
      <c r="Z12" s="9">
        <v>23192573289.095001</v>
      </c>
      <c r="AB12" s="10">
        <v>1.04</v>
      </c>
    </row>
    <row r="13" spans="1:28" ht="21.75" customHeight="1" x14ac:dyDescent="0.2">
      <c r="A13" s="70" t="s">
        <v>23</v>
      </c>
      <c r="B13" s="70"/>
      <c r="C13" s="70"/>
      <c r="E13" s="71">
        <v>129347424</v>
      </c>
      <c r="F13" s="71"/>
      <c r="H13" s="9">
        <v>79607347710</v>
      </c>
      <c r="J13" s="9">
        <v>112047427224.095</v>
      </c>
      <c r="L13" s="9">
        <v>0</v>
      </c>
      <c r="N13" s="9">
        <v>0</v>
      </c>
      <c r="P13" s="9">
        <v>0</v>
      </c>
      <c r="R13" s="9">
        <v>0</v>
      </c>
      <c r="T13" s="9">
        <v>129347424</v>
      </c>
      <c r="V13" s="9">
        <v>941</v>
      </c>
      <c r="X13" s="9">
        <v>79607347710</v>
      </c>
      <c r="Z13" s="9">
        <v>120775061876.144</v>
      </c>
      <c r="AB13" s="10">
        <v>5.42</v>
      </c>
    </row>
    <row r="14" spans="1:28" ht="21.75" customHeight="1" x14ac:dyDescent="0.2">
      <c r="A14" s="70" t="s">
        <v>24</v>
      </c>
      <c r="B14" s="70"/>
      <c r="C14" s="70"/>
      <c r="E14" s="71">
        <v>688679</v>
      </c>
      <c r="F14" s="71"/>
      <c r="H14" s="9">
        <v>1817922832</v>
      </c>
      <c r="J14" s="9">
        <v>1270357895.56247</v>
      </c>
      <c r="L14" s="9">
        <v>0</v>
      </c>
      <c r="N14" s="9">
        <v>0</v>
      </c>
      <c r="P14" s="9">
        <v>0</v>
      </c>
      <c r="R14" s="9">
        <v>0</v>
      </c>
      <c r="T14" s="9">
        <v>688679</v>
      </c>
      <c r="V14" s="9">
        <v>1783</v>
      </c>
      <c r="X14" s="9">
        <v>1817922832</v>
      </c>
      <c r="Z14" s="9">
        <v>1218422876.70139</v>
      </c>
      <c r="AB14" s="10">
        <v>0.05</v>
      </c>
    </row>
    <row r="15" spans="1:28" ht="21.75" customHeight="1" x14ac:dyDescent="0.2">
      <c r="A15" s="70" t="s">
        <v>25</v>
      </c>
      <c r="B15" s="70"/>
      <c r="C15" s="70"/>
      <c r="E15" s="71">
        <v>25973169</v>
      </c>
      <c r="F15" s="71"/>
      <c r="H15" s="9">
        <v>43526419771</v>
      </c>
      <c r="J15" s="9">
        <v>54122032447.623001</v>
      </c>
      <c r="L15" s="9">
        <v>0</v>
      </c>
      <c r="N15" s="9">
        <v>0</v>
      </c>
      <c r="P15" s="9">
        <v>0</v>
      </c>
      <c r="R15" s="9">
        <v>0</v>
      </c>
      <c r="T15" s="9">
        <v>25973169</v>
      </c>
      <c r="V15" s="9">
        <v>2027</v>
      </c>
      <c r="X15" s="9">
        <v>43526419771</v>
      </c>
      <c r="Z15" s="9">
        <v>52240647510.157997</v>
      </c>
      <c r="AB15" s="10">
        <v>2.34</v>
      </c>
    </row>
    <row r="16" spans="1:28" ht="21.75" customHeight="1" x14ac:dyDescent="0.2">
      <c r="A16" s="70" t="s">
        <v>26</v>
      </c>
      <c r="B16" s="70"/>
      <c r="C16" s="70"/>
      <c r="E16" s="71">
        <v>4300000</v>
      </c>
      <c r="F16" s="71"/>
      <c r="H16" s="9">
        <v>30047465772</v>
      </c>
      <c r="J16" s="9">
        <v>26240580150</v>
      </c>
      <c r="L16" s="9">
        <v>819599</v>
      </c>
      <c r="N16" s="9">
        <v>0</v>
      </c>
      <c r="P16" s="9">
        <v>0</v>
      </c>
      <c r="R16" s="9">
        <v>0</v>
      </c>
      <c r="T16" s="9">
        <v>5119599</v>
      </c>
      <c r="V16" s="9">
        <v>5180</v>
      </c>
      <c r="X16" s="9">
        <v>30047465772</v>
      </c>
      <c r="Z16" s="9">
        <v>26314526908.601398</v>
      </c>
      <c r="AB16" s="10">
        <v>1.18</v>
      </c>
    </row>
    <row r="17" spans="1:28" ht="21.75" customHeight="1" x14ac:dyDescent="0.2">
      <c r="A17" s="70" t="s">
        <v>27</v>
      </c>
      <c r="B17" s="70"/>
      <c r="C17" s="70"/>
      <c r="E17" s="71">
        <v>8000000</v>
      </c>
      <c r="F17" s="71"/>
      <c r="H17" s="9">
        <v>70107398943</v>
      </c>
      <c r="J17" s="9">
        <v>55090830400</v>
      </c>
      <c r="L17" s="9">
        <v>0</v>
      </c>
      <c r="N17" s="9">
        <v>0</v>
      </c>
      <c r="P17" s="9">
        <v>0</v>
      </c>
      <c r="R17" s="9">
        <v>0</v>
      </c>
      <c r="T17" s="9">
        <v>8000000</v>
      </c>
      <c r="V17" s="9">
        <v>6940</v>
      </c>
      <c r="X17" s="9">
        <v>70107398943</v>
      </c>
      <c r="Z17" s="9">
        <v>55090830400</v>
      </c>
      <c r="AB17" s="10">
        <v>2.4700000000000002</v>
      </c>
    </row>
    <row r="18" spans="1:28" ht="21.75" customHeight="1" x14ac:dyDescent="0.2">
      <c r="A18" s="70" t="s">
        <v>28</v>
      </c>
      <c r="B18" s="70"/>
      <c r="C18" s="70"/>
      <c r="E18" s="71">
        <v>18625253</v>
      </c>
      <c r="F18" s="71"/>
      <c r="H18" s="9">
        <v>70228283005</v>
      </c>
      <c r="J18" s="9">
        <v>57144117124.0065</v>
      </c>
      <c r="L18" s="9">
        <v>0</v>
      </c>
      <c r="N18" s="9">
        <v>0</v>
      </c>
      <c r="P18" s="9">
        <v>0</v>
      </c>
      <c r="R18" s="9">
        <v>0</v>
      </c>
      <c r="T18" s="9">
        <v>18625253</v>
      </c>
      <c r="V18" s="9">
        <v>3092</v>
      </c>
      <c r="X18" s="9">
        <v>70228283005</v>
      </c>
      <c r="Z18" s="9">
        <v>57144117124.0065</v>
      </c>
      <c r="AB18" s="10">
        <v>2.56</v>
      </c>
    </row>
    <row r="19" spans="1:28" ht="21.75" customHeight="1" x14ac:dyDescent="0.2">
      <c r="A19" s="70" t="s">
        <v>29</v>
      </c>
      <c r="B19" s="70"/>
      <c r="C19" s="70"/>
      <c r="E19" s="71">
        <v>520000</v>
      </c>
      <c r="F19" s="71"/>
      <c r="H19" s="9">
        <v>30151189895</v>
      </c>
      <c r="J19" s="9">
        <v>27192167080</v>
      </c>
      <c r="L19" s="9">
        <v>0</v>
      </c>
      <c r="N19" s="9">
        <v>0</v>
      </c>
      <c r="P19" s="9">
        <v>0</v>
      </c>
      <c r="R19" s="9">
        <v>0</v>
      </c>
      <c r="T19" s="9">
        <v>520000</v>
      </c>
      <c r="V19" s="9">
        <v>42160</v>
      </c>
      <c r="X19" s="9">
        <v>30151189895</v>
      </c>
      <c r="Z19" s="9">
        <v>21753733664</v>
      </c>
      <c r="AB19" s="10">
        <v>0.98</v>
      </c>
    </row>
    <row r="20" spans="1:28" ht="21.75" customHeight="1" x14ac:dyDescent="0.2">
      <c r="A20" s="70" t="s">
        <v>30</v>
      </c>
      <c r="B20" s="70"/>
      <c r="C20" s="70"/>
      <c r="E20" s="71">
        <v>813023</v>
      </c>
      <c r="F20" s="71"/>
      <c r="H20" s="9">
        <v>39897700002</v>
      </c>
      <c r="J20" s="9">
        <v>27687259561.447201</v>
      </c>
      <c r="L20" s="9">
        <v>325209</v>
      </c>
      <c r="N20" s="9">
        <v>0</v>
      </c>
      <c r="P20" s="9">
        <v>0</v>
      </c>
      <c r="R20" s="9">
        <v>0</v>
      </c>
      <c r="T20" s="9">
        <v>1138232</v>
      </c>
      <c r="V20" s="9">
        <v>19611</v>
      </c>
      <c r="X20" s="9">
        <v>39897700002</v>
      </c>
      <c r="Z20" s="9">
        <v>22149319714.277</v>
      </c>
      <c r="AB20" s="10">
        <v>0.99</v>
      </c>
    </row>
    <row r="21" spans="1:28" ht="21.75" customHeight="1" x14ac:dyDescent="0.2">
      <c r="A21" s="70" t="s">
        <v>31</v>
      </c>
      <c r="B21" s="70"/>
      <c r="C21" s="70"/>
      <c r="E21" s="71">
        <v>9590733</v>
      </c>
      <c r="F21" s="71"/>
      <c r="H21" s="9">
        <v>34582969330</v>
      </c>
      <c r="J21" s="9">
        <v>26075474776.913399</v>
      </c>
      <c r="L21" s="9">
        <v>0</v>
      </c>
      <c r="N21" s="9">
        <v>0</v>
      </c>
      <c r="P21" s="9">
        <v>0</v>
      </c>
      <c r="R21" s="9">
        <v>0</v>
      </c>
      <c r="T21" s="9">
        <v>9590733</v>
      </c>
      <c r="V21" s="9">
        <v>2192</v>
      </c>
      <c r="X21" s="9">
        <v>34582969330</v>
      </c>
      <c r="Z21" s="9">
        <v>20860379821.530701</v>
      </c>
      <c r="AB21" s="10">
        <v>0.94</v>
      </c>
    </row>
    <row r="22" spans="1:28" ht="21.75" customHeight="1" x14ac:dyDescent="0.2">
      <c r="A22" s="70" t="s">
        <v>32</v>
      </c>
      <c r="B22" s="70"/>
      <c r="C22" s="70"/>
      <c r="E22" s="71">
        <v>3114304</v>
      </c>
      <c r="F22" s="71"/>
      <c r="H22" s="9">
        <v>50166889495</v>
      </c>
      <c r="J22" s="9">
        <v>40271882964.802597</v>
      </c>
      <c r="L22" s="9">
        <v>0</v>
      </c>
      <c r="N22" s="9">
        <v>0</v>
      </c>
      <c r="P22" s="9">
        <v>0</v>
      </c>
      <c r="R22" s="9">
        <v>0</v>
      </c>
      <c r="T22" s="9">
        <v>3114304</v>
      </c>
      <c r="V22" s="9">
        <v>10426</v>
      </c>
      <c r="X22" s="9">
        <v>50166889495</v>
      </c>
      <c r="Z22" s="9">
        <v>32218742464.014099</v>
      </c>
      <c r="AB22" s="10">
        <v>1.45</v>
      </c>
    </row>
    <row r="23" spans="1:28" ht="21.75" customHeight="1" x14ac:dyDescent="0.2">
      <c r="A23" s="70" t="s">
        <v>33</v>
      </c>
      <c r="B23" s="70"/>
      <c r="C23" s="70"/>
      <c r="E23" s="71">
        <v>580000</v>
      </c>
      <c r="F23" s="71"/>
      <c r="H23" s="9">
        <v>29910225155</v>
      </c>
      <c r="J23" s="9">
        <v>26243556960</v>
      </c>
      <c r="L23" s="9">
        <v>0</v>
      </c>
      <c r="N23" s="9">
        <v>0</v>
      </c>
      <c r="P23" s="9">
        <v>0</v>
      </c>
      <c r="R23" s="9">
        <v>0</v>
      </c>
      <c r="T23" s="9">
        <v>580000</v>
      </c>
      <c r="V23" s="9">
        <v>36480</v>
      </c>
      <c r="X23" s="9">
        <v>29910225155</v>
      </c>
      <c r="Z23" s="9">
        <v>20994845568</v>
      </c>
      <c r="AB23" s="10">
        <v>0.94</v>
      </c>
    </row>
    <row r="24" spans="1:28" ht="21.75" customHeight="1" x14ac:dyDescent="0.2">
      <c r="A24" s="70" t="s">
        <v>34</v>
      </c>
      <c r="B24" s="70"/>
      <c r="C24" s="70"/>
      <c r="E24" s="71">
        <v>2787044</v>
      </c>
      <c r="F24" s="71"/>
      <c r="H24" s="9">
        <v>22246104047</v>
      </c>
      <c r="J24" s="9">
        <v>16150520875.2992</v>
      </c>
      <c r="L24" s="9">
        <v>0</v>
      </c>
      <c r="N24" s="9">
        <v>0</v>
      </c>
      <c r="P24" s="9">
        <v>0</v>
      </c>
      <c r="R24" s="9">
        <v>0</v>
      </c>
      <c r="T24" s="9">
        <v>2787044</v>
      </c>
      <c r="V24" s="9">
        <v>6190</v>
      </c>
      <c r="X24" s="9">
        <v>22246104047</v>
      </c>
      <c r="Z24" s="9">
        <v>17118445927.7572</v>
      </c>
      <c r="AB24" s="10">
        <v>0.77</v>
      </c>
    </row>
    <row r="25" spans="1:28" ht="21.75" customHeight="1" x14ac:dyDescent="0.2">
      <c r="A25" s="70" t="s">
        <v>35</v>
      </c>
      <c r="B25" s="70"/>
      <c r="C25" s="70"/>
      <c r="E25" s="71">
        <v>20543918</v>
      </c>
      <c r="F25" s="71"/>
      <c r="H25" s="9">
        <v>64537655337</v>
      </c>
      <c r="J25" s="9">
        <v>36203961600.615402</v>
      </c>
      <c r="L25" s="9">
        <v>5752297</v>
      </c>
      <c r="N25" s="9">
        <v>0</v>
      </c>
      <c r="P25" s="9">
        <v>0</v>
      </c>
      <c r="R25" s="9">
        <v>0</v>
      </c>
      <c r="T25" s="9">
        <v>26296215</v>
      </c>
      <c r="V25" s="9">
        <v>1799</v>
      </c>
      <c r="X25" s="9">
        <v>82605620214</v>
      </c>
      <c r="Z25" s="9">
        <v>46941208519.231903</v>
      </c>
      <c r="AB25" s="10">
        <v>2.11</v>
      </c>
    </row>
    <row r="26" spans="1:28" ht="21.75" customHeight="1" x14ac:dyDescent="0.2">
      <c r="A26" s="70" t="s">
        <v>36</v>
      </c>
      <c r="B26" s="70"/>
      <c r="C26" s="70"/>
      <c r="E26" s="71">
        <v>8393958</v>
      </c>
      <c r="F26" s="71"/>
      <c r="H26" s="9">
        <v>26046846046</v>
      </c>
      <c r="J26" s="9">
        <v>51298758788.0009</v>
      </c>
      <c r="L26" s="9">
        <v>0</v>
      </c>
      <c r="N26" s="9">
        <v>0</v>
      </c>
      <c r="P26" s="9">
        <v>0</v>
      </c>
      <c r="R26" s="9">
        <v>0</v>
      </c>
      <c r="T26" s="9">
        <v>8393958</v>
      </c>
      <c r="V26" s="9">
        <v>6159</v>
      </c>
      <c r="X26" s="9">
        <v>26046846046</v>
      </c>
      <c r="Z26" s="9">
        <v>51298758788.0009</v>
      </c>
      <c r="AB26" s="10">
        <v>2.2999999999999998</v>
      </c>
    </row>
    <row r="27" spans="1:28" ht="21.75" customHeight="1" x14ac:dyDescent="0.2">
      <c r="A27" s="70" t="s">
        <v>37</v>
      </c>
      <c r="B27" s="70"/>
      <c r="C27" s="70"/>
      <c r="E27" s="71">
        <v>5428553</v>
      </c>
      <c r="F27" s="71"/>
      <c r="H27" s="9">
        <v>16097114866</v>
      </c>
      <c r="J27" s="9">
        <v>14743097610.893499</v>
      </c>
      <c r="L27" s="9">
        <v>0</v>
      </c>
      <c r="N27" s="9">
        <v>0</v>
      </c>
      <c r="P27" s="9">
        <v>0</v>
      </c>
      <c r="R27" s="9">
        <v>0</v>
      </c>
      <c r="T27" s="9">
        <v>5428553</v>
      </c>
      <c r="V27" s="9">
        <v>2737</v>
      </c>
      <c r="X27" s="9">
        <v>16097114866</v>
      </c>
      <c r="Z27" s="9">
        <v>14743097610.893499</v>
      </c>
      <c r="AB27" s="10">
        <v>0.66</v>
      </c>
    </row>
    <row r="28" spans="1:28" ht="21.75" customHeight="1" x14ac:dyDescent="0.2">
      <c r="A28" s="70" t="s">
        <v>38</v>
      </c>
      <c r="B28" s="70"/>
      <c r="C28" s="70"/>
      <c r="E28" s="71">
        <v>5752297</v>
      </c>
      <c r="F28" s="71"/>
      <c r="H28" s="9">
        <v>12315667877</v>
      </c>
      <c r="J28" s="9">
        <v>3561687008.3745599</v>
      </c>
      <c r="L28" s="9">
        <v>0</v>
      </c>
      <c r="N28" s="9">
        <v>0</v>
      </c>
      <c r="P28" s="9">
        <v>-5752297</v>
      </c>
      <c r="R28" s="9">
        <v>0</v>
      </c>
      <c r="T28" s="9">
        <v>0</v>
      </c>
      <c r="V28" s="9">
        <v>0</v>
      </c>
      <c r="X28" s="9">
        <v>0</v>
      </c>
      <c r="Z28" s="9">
        <v>0</v>
      </c>
      <c r="AB28" s="10">
        <v>0</v>
      </c>
    </row>
    <row r="29" spans="1:28" ht="21.75" customHeight="1" x14ac:dyDescent="0.2">
      <c r="A29" s="70" t="s">
        <v>39</v>
      </c>
      <c r="B29" s="70"/>
      <c r="C29" s="70"/>
      <c r="E29" s="71">
        <v>1031111</v>
      </c>
      <c r="F29" s="71"/>
      <c r="H29" s="9">
        <v>12008318706</v>
      </c>
      <c r="J29" s="9">
        <v>9133575350.3561897</v>
      </c>
      <c r="L29" s="9">
        <v>0</v>
      </c>
      <c r="N29" s="9">
        <v>0</v>
      </c>
      <c r="P29" s="9">
        <v>0</v>
      </c>
      <c r="R29" s="9">
        <v>0</v>
      </c>
      <c r="T29" s="9">
        <v>1031111</v>
      </c>
      <c r="V29" s="9">
        <v>9000</v>
      </c>
      <c r="X29" s="9">
        <v>12008318706</v>
      </c>
      <c r="Z29" s="9">
        <v>9208264607.7299995</v>
      </c>
      <c r="AB29" s="10">
        <v>0.41</v>
      </c>
    </row>
    <row r="30" spans="1:28" ht="21.75" customHeight="1" x14ac:dyDescent="0.2">
      <c r="A30" s="70" t="s">
        <v>40</v>
      </c>
      <c r="B30" s="70"/>
      <c r="C30" s="70"/>
      <c r="E30" s="71">
        <v>1684797</v>
      </c>
      <c r="F30" s="71"/>
      <c r="H30" s="9">
        <v>3310626105</v>
      </c>
      <c r="J30" s="9">
        <v>2903870602.8330302</v>
      </c>
      <c r="L30" s="9">
        <v>0</v>
      </c>
      <c r="N30" s="9">
        <v>0</v>
      </c>
      <c r="P30" s="9">
        <v>0</v>
      </c>
      <c r="R30" s="9">
        <v>0</v>
      </c>
      <c r="T30" s="9">
        <v>1684797</v>
      </c>
      <c r="V30" s="9">
        <v>1737</v>
      </c>
      <c r="X30" s="9">
        <v>3310626105</v>
      </c>
      <c r="Z30" s="9">
        <v>2903870602.8330302</v>
      </c>
      <c r="AB30" s="10">
        <v>0.13</v>
      </c>
    </row>
    <row r="31" spans="1:28" ht="21.75" customHeight="1" x14ac:dyDescent="0.2">
      <c r="A31" s="70" t="s">
        <v>41</v>
      </c>
      <c r="B31" s="70"/>
      <c r="C31" s="70"/>
      <c r="E31" s="71">
        <v>1025513</v>
      </c>
      <c r="F31" s="71"/>
      <c r="H31" s="9">
        <v>1564932838</v>
      </c>
      <c r="J31" s="9">
        <v>916844791.84351003</v>
      </c>
      <c r="L31" s="9">
        <v>0</v>
      </c>
      <c r="N31" s="9">
        <v>0</v>
      </c>
      <c r="P31" s="9">
        <v>0</v>
      </c>
      <c r="R31" s="9">
        <v>0</v>
      </c>
      <c r="T31" s="9">
        <v>1025513</v>
      </c>
      <c r="V31" s="9">
        <v>729</v>
      </c>
      <c r="X31" s="9">
        <v>1564932838</v>
      </c>
      <c r="Z31" s="9">
        <v>741820036.90778995</v>
      </c>
      <c r="AB31" s="10">
        <v>0.03</v>
      </c>
    </row>
    <row r="32" spans="1:28" ht="21.75" customHeight="1" x14ac:dyDescent="0.2">
      <c r="A32" s="70" t="s">
        <v>42</v>
      </c>
      <c r="B32" s="70"/>
      <c r="C32" s="70"/>
      <c r="E32" s="71">
        <v>1748955</v>
      </c>
      <c r="F32" s="71"/>
      <c r="H32" s="9">
        <v>30936858983</v>
      </c>
      <c r="J32" s="9">
        <v>17866309273.965698</v>
      </c>
      <c r="L32" s="9">
        <v>1748955</v>
      </c>
      <c r="N32" s="9">
        <v>0</v>
      </c>
      <c r="P32" s="9">
        <v>0</v>
      </c>
      <c r="R32" s="9">
        <v>0</v>
      </c>
      <c r="T32" s="9">
        <v>3497910</v>
      </c>
      <c r="V32" s="9">
        <v>5147</v>
      </c>
      <c r="X32" s="9">
        <v>30936858983</v>
      </c>
      <c r="Z32" s="9">
        <v>17864573838.387901</v>
      </c>
      <c r="AB32" s="10">
        <v>0.8</v>
      </c>
    </row>
    <row r="33" spans="1:28" ht="21.75" customHeight="1" x14ac:dyDescent="0.2">
      <c r="A33" s="70" t="s">
        <v>43</v>
      </c>
      <c r="B33" s="70"/>
      <c r="C33" s="70"/>
      <c r="E33" s="71">
        <v>10350000</v>
      </c>
      <c r="F33" s="71"/>
      <c r="H33" s="9">
        <v>56020036387</v>
      </c>
      <c r="J33" s="9">
        <v>62646966450</v>
      </c>
      <c r="L33" s="9">
        <v>0</v>
      </c>
      <c r="N33" s="9">
        <v>0</v>
      </c>
      <c r="P33" s="9">
        <v>0</v>
      </c>
      <c r="R33" s="9">
        <v>0</v>
      </c>
      <c r="T33" s="9">
        <v>10350000</v>
      </c>
      <c r="V33" s="9">
        <v>5750</v>
      </c>
      <c r="X33" s="9">
        <v>56020036387</v>
      </c>
      <c r="Z33" s="9">
        <v>59052468375</v>
      </c>
      <c r="AB33" s="10">
        <v>2.65</v>
      </c>
    </row>
    <row r="34" spans="1:28" ht="21.75" customHeight="1" x14ac:dyDescent="0.2">
      <c r="A34" s="70" t="s">
        <v>44</v>
      </c>
      <c r="B34" s="70"/>
      <c r="C34" s="70"/>
      <c r="E34" s="71">
        <v>563000</v>
      </c>
      <c r="F34" s="71"/>
      <c r="H34" s="9">
        <v>4951572950</v>
      </c>
      <c r="J34" s="9">
        <v>4636778483</v>
      </c>
      <c r="L34" s="9">
        <v>0</v>
      </c>
      <c r="N34" s="9">
        <v>0</v>
      </c>
      <c r="P34" s="9">
        <v>0</v>
      </c>
      <c r="R34" s="9">
        <v>0</v>
      </c>
      <c r="T34" s="9">
        <v>563000</v>
      </c>
      <c r="V34" s="9">
        <v>8130</v>
      </c>
      <c r="X34" s="9">
        <v>4951572950</v>
      </c>
      <c r="Z34" s="9">
        <v>4541808321.3000002</v>
      </c>
      <c r="AB34" s="10">
        <v>0.2</v>
      </c>
    </row>
    <row r="35" spans="1:28" ht="21.75" customHeight="1" x14ac:dyDescent="0.2">
      <c r="A35" s="70" t="s">
        <v>45</v>
      </c>
      <c r="B35" s="70"/>
      <c r="C35" s="70"/>
      <c r="E35" s="71">
        <v>8942001</v>
      </c>
      <c r="F35" s="71"/>
      <c r="H35" s="9">
        <v>34501330804</v>
      </c>
      <c r="J35" s="9">
        <v>26370197375.506401</v>
      </c>
      <c r="L35" s="9">
        <v>0</v>
      </c>
      <c r="N35" s="9">
        <v>0</v>
      </c>
      <c r="P35" s="9">
        <v>0</v>
      </c>
      <c r="R35" s="9">
        <v>0</v>
      </c>
      <c r="T35" s="9">
        <v>8942001</v>
      </c>
      <c r="V35" s="9">
        <v>2812</v>
      </c>
      <c r="X35" s="9">
        <v>34501330804</v>
      </c>
      <c r="Z35" s="9">
        <v>24950536682.343201</v>
      </c>
      <c r="AB35" s="10">
        <v>1.1200000000000001</v>
      </c>
    </row>
    <row r="36" spans="1:28" ht="21.75" customHeight="1" x14ac:dyDescent="0.2">
      <c r="A36" s="70" t="s">
        <v>46</v>
      </c>
      <c r="B36" s="70"/>
      <c r="C36" s="70"/>
      <c r="E36" s="71">
        <v>33200000</v>
      </c>
      <c r="F36" s="71"/>
      <c r="H36" s="9">
        <v>55273014440</v>
      </c>
      <c r="J36" s="9">
        <v>53994173596</v>
      </c>
      <c r="L36" s="9">
        <v>0</v>
      </c>
      <c r="N36" s="9">
        <v>0</v>
      </c>
      <c r="P36" s="9">
        <v>0</v>
      </c>
      <c r="R36" s="9">
        <v>0</v>
      </c>
      <c r="T36" s="9">
        <v>33200000</v>
      </c>
      <c r="V36" s="9">
        <v>1600</v>
      </c>
      <c r="X36" s="9">
        <v>55273014440</v>
      </c>
      <c r="Z36" s="9">
        <v>52709382400</v>
      </c>
      <c r="AB36" s="10">
        <v>2.37</v>
      </c>
    </row>
    <row r="37" spans="1:28" ht="21.75" customHeight="1" x14ac:dyDescent="0.2">
      <c r="A37" s="70" t="s">
        <v>47</v>
      </c>
      <c r="B37" s="70"/>
      <c r="C37" s="70"/>
      <c r="E37" s="71">
        <v>2138348</v>
      </c>
      <c r="F37" s="71"/>
      <c r="H37" s="9">
        <v>48963660372</v>
      </c>
      <c r="J37" s="9">
        <v>74263649948.600006</v>
      </c>
      <c r="L37" s="9">
        <v>0</v>
      </c>
      <c r="N37" s="9">
        <v>0</v>
      </c>
      <c r="P37" s="9">
        <v>0</v>
      </c>
      <c r="R37" s="9">
        <v>0</v>
      </c>
      <c r="T37" s="9">
        <v>2138348</v>
      </c>
      <c r="V37" s="9">
        <v>35460</v>
      </c>
      <c r="X37" s="9">
        <v>48963660372</v>
      </c>
      <c r="Z37" s="9">
        <v>75239686490.781601</v>
      </c>
      <c r="AB37" s="10">
        <v>3.38</v>
      </c>
    </row>
    <row r="38" spans="1:28" ht="21.75" customHeight="1" x14ac:dyDescent="0.2">
      <c r="A38" s="70" t="s">
        <v>48</v>
      </c>
      <c r="B38" s="70"/>
      <c r="C38" s="70"/>
      <c r="E38" s="71">
        <v>3071852</v>
      </c>
      <c r="F38" s="71"/>
      <c r="H38" s="9">
        <v>38849298021</v>
      </c>
      <c r="J38" s="9">
        <v>30258554059.765099</v>
      </c>
      <c r="L38" s="9">
        <v>0</v>
      </c>
      <c r="N38" s="9">
        <v>0</v>
      </c>
      <c r="P38" s="9">
        <v>0</v>
      </c>
      <c r="R38" s="9">
        <v>0</v>
      </c>
      <c r="T38" s="9">
        <v>3071852</v>
      </c>
      <c r="V38" s="9">
        <v>10000</v>
      </c>
      <c r="X38" s="9">
        <v>38849298021</v>
      </c>
      <c r="Z38" s="9">
        <v>30481065840.400002</v>
      </c>
      <c r="AB38" s="10">
        <v>1.37</v>
      </c>
    </row>
    <row r="39" spans="1:28" ht="21.75" customHeight="1" x14ac:dyDescent="0.2">
      <c r="A39" s="70" t="s">
        <v>49</v>
      </c>
      <c r="B39" s="70"/>
      <c r="C39" s="70"/>
      <c r="E39" s="71">
        <v>1125000</v>
      </c>
      <c r="F39" s="71"/>
      <c r="H39" s="9">
        <v>27057390281</v>
      </c>
      <c r="J39" s="9">
        <v>18966000712.5</v>
      </c>
      <c r="L39" s="9">
        <v>0</v>
      </c>
      <c r="N39" s="9">
        <v>0</v>
      </c>
      <c r="P39" s="9">
        <v>0</v>
      </c>
      <c r="R39" s="9">
        <v>0</v>
      </c>
      <c r="T39" s="9">
        <v>1125000</v>
      </c>
      <c r="V39" s="9">
        <v>15940</v>
      </c>
      <c r="X39" s="9">
        <v>27057390281</v>
      </c>
      <c r="Z39" s="9">
        <v>17793881775</v>
      </c>
      <c r="AB39" s="10">
        <v>0.8</v>
      </c>
    </row>
    <row r="40" spans="1:28" ht="21.75" customHeight="1" x14ac:dyDescent="0.2">
      <c r="A40" s="70" t="s">
        <v>50</v>
      </c>
      <c r="B40" s="70"/>
      <c r="C40" s="70"/>
      <c r="E40" s="71">
        <v>1240000</v>
      </c>
      <c r="F40" s="71"/>
      <c r="H40" s="9">
        <v>9916794222</v>
      </c>
      <c r="J40" s="9">
        <v>16709032984</v>
      </c>
      <c r="L40" s="9">
        <v>0</v>
      </c>
      <c r="N40" s="9">
        <v>0</v>
      </c>
      <c r="P40" s="9">
        <v>0</v>
      </c>
      <c r="R40" s="9">
        <v>0</v>
      </c>
      <c r="T40" s="9">
        <v>1240000</v>
      </c>
      <c r="V40" s="9">
        <v>10864</v>
      </c>
      <c r="X40" s="9">
        <v>9916794222</v>
      </c>
      <c r="Z40" s="9">
        <v>13367226387.200001</v>
      </c>
      <c r="AB40" s="10">
        <v>0.6</v>
      </c>
    </row>
    <row r="41" spans="1:28" ht="21.75" customHeight="1" x14ac:dyDescent="0.2">
      <c r="A41" s="70" t="s">
        <v>51</v>
      </c>
      <c r="B41" s="70"/>
      <c r="C41" s="70"/>
      <c r="E41" s="71">
        <v>1339365</v>
      </c>
      <c r="F41" s="71"/>
      <c r="H41" s="9">
        <v>16284386967</v>
      </c>
      <c r="J41" s="9">
        <v>75886568558.205002</v>
      </c>
      <c r="L41" s="9">
        <v>0</v>
      </c>
      <c r="N41" s="9">
        <v>0</v>
      </c>
      <c r="P41" s="9">
        <v>0</v>
      </c>
      <c r="R41" s="9">
        <v>0</v>
      </c>
      <c r="T41" s="9">
        <v>1339365</v>
      </c>
      <c r="V41" s="9">
        <v>50453</v>
      </c>
      <c r="X41" s="9">
        <v>16284386967</v>
      </c>
      <c r="Z41" s="9">
        <v>67052627731.473198</v>
      </c>
      <c r="AB41" s="10">
        <v>3.01</v>
      </c>
    </row>
    <row r="42" spans="1:28" ht="21.75" customHeight="1" x14ac:dyDescent="0.2">
      <c r="A42" s="70" t="s">
        <v>52</v>
      </c>
      <c r="B42" s="70"/>
      <c r="C42" s="70"/>
      <c r="E42" s="71">
        <v>1725439</v>
      </c>
      <c r="F42" s="71"/>
      <c r="H42" s="9">
        <v>15913919935</v>
      </c>
      <c r="J42" s="9">
        <v>60231725722.725403</v>
      </c>
      <c r="L42" s="9">
        <v>0</v>
      </c>
      <c r="N42" s="9">
        <v>0</v>
      </c>
      <c r="P42" s="9">
        <v>0</v>
      </c>
      <c r="R42" s="9">
        <v>0</v>
      </c>
      <c r="T42" s="9">
        <v>1725439</v>
      </c>
      <c r="V42" s="9">
        <v>37260</v>
      </c>
      <c r="X42" s="9">
        <v>15913919935</v>
      </c>
      <c r="Z42" s="9">
        <v>63792896544.3078</v>
      </c>
      <c r="AB42" s="10">
        <v>2.86</v>
      </c>
    </row>
    <row r="43" spans="1:28" ht="21.75" customHeight="1" x14ac:dyDescent="0.2">
      <c r="A43" s="70" t="s">
        <v>53</v>
      </c>
      <c r="B43" s="70"/>
      <c r="C43" s="70"/>
      <c r="E43" s="71">
        <v>1359309</v>
      </c>
      <c r="F43" s="71"/>
      <c r="H43" s="9">
        <v>23695979397</v>
      </c>
      <c r="J43" s="9">
        <v>33531206319.949799</v>
      </c>
      <c r="L43" s="9">
        <v>0</v>
      </c>
      <c r="N43" s="9">
        <v>0</v>
      </c>
      <c r="P43" s="9">
        <v>0</v>
      </c>
      <c r="R43" s="9">
        <v>0</v>
      </c>
      <c r="T43" s="9">
        <v>1359309</v>
      </c>
      <c r="V43" s="9">
        <v>25940</v>
      </c>
      <c r="X43" s="9">
        <v>23695979397</v>
      </c>
      <c r="Z43" s="9">
        <v>34987911984.694199</v>
      </c>
      <c r="AB43" s="10">
        <v>1.57</v>
      </c>
    </row>
    <row r="44" spans="1:28" ht="21.75" customHeight="1" x14ac:dyDescent="0.2">
      <c r="A44" s="70" t="s">
        <v>54</v>
      </c>
      <c r="B44" s="70"/>
      <c r="C44" s="70"/>
      <c r="E44" s="71">
        <v>2400000</v>
      </c>
      <c r="F44" s="71"/>
      <c r="H44" s="9">
        <v>29538248430</v>
      </c>
      <c r="J44" s="9">
        <v>25005204000</v>
      </c>
      <c r="L44" s="9">
        <v>0</v>
      </c>
      <c r="N44" s="9">
        <v>0</v>
      </c>
      <c r="P44" s="9">
        <v>0</v>
      </c>
      <c r="R44" s="9">
        <v>0</v>
      </c>
      <c r="T44" s="9">
        <v>2400000</v>
      </c>
      <c r="V44" s="9">
        <v>8400</v>
      </c>
      <c r="X44" s="9">
        <v>29538248430</v>
      </c>
      <c r="Z44" s="9">
        <v>20004163200</v>
      </c>
      <c r="AB44" s="10">
        <v>0.9</v>
      </c>
    </row>
    <row r="45" spans="1:28" ht="21.75" customHeight="1" x14ac:dyDescent="0.2">
      <c r="A45" s="70" t="s">
        <v>55</v>
      </c>
      <c r="B45" s="70"/>
      <c r="C45" s="70"/>
      <c r="E45" s="71">
        <v>7773332</v>
      </c>
      <c r="F45" s="71"/>
      <c r="H45" s="9">
        <v>21967663952</v>
      </c>
      <c r="J45" s="9">
        <v>66565296959.613197</v>
      </c>
      <c r="L45" s="9">
        <v>0</v>
      </c>
      <c r="N45" s="9">
        <v>0</v>
      </c>
      <c r="P45" s="9">
        <v>0</v>
      </c>
      <c r="R45" s="9">
        <v>0</v>
      </c>
      <c r="T45" s="9">
        <v>7773332</v>
      </c>
      <c r="V45" s="9">
        <v>9140</v>
      </c>
      <c r="X45" s="9">
        <v>21967663952</v>
      </c>
      <c r="Z45" s="9">
        <v>70499051472.869598</v>
      </c>
      <c r="AB45" s="10">
        <v>3.16</v>
      </c>
    </row>
    <row r="46" spans="1:28" ht="21.75" customHeight="1" x14ac:dyDescent="0.2">
      <c r="A46" s="70" t="s">
        <v>56</v>
      </c>
      <c r="B46" s="70"/>
      <c r="C46" s="70"/>
      <c r="E46" s="71">
        <v>3787585</v>
      </c>
      <c r="F46" s="71"/>
      <c r="H46" s="9">
        <v>12054148775</v>
      </c>
      <c r="J46" s="9">
        <v>7516613935.8999996</v>
      </c>
      <c r="L46" s="9">
        <v>0</v>
      </c>
      <c r="N46" s="9">
        <v>0</v>
      </c>
      <c r="P46" s="9">
        <v>0</v>
      </c>
      <c r="R46" s="9">
        <v>0</v>
      </c>
      <c r="T46" s="9">
        <v>3787585</v>
      </c>
      <c r="V46" s="9">
        <v>1600</v>
      </c>
      <c r="X46" s="9">
        <v>12054148775</v>
      </c>
      <c r="Z46" s="9">
        <v>6013291148.7200003</v>
      </c>
      <c r="AB46" s="10">
        <v>0.27</v>
      </c>
    </row>
    <row r="47" spans="1:28" ht="21.75" customHeight="1" x14ac:dyDescent="0.2">
      <c r="A47" s="70" t="s">
        <v>57</v>
      </c>
      <c r="B47" s="70"/>
      <c r="C47" s="70"/>
      <c r="E47" s="71">
        <v>37047587</v>
      </c>
      <c r="F47" s="71"/>
      <c r="H47" s="9">
        <v>106869848964</v>
      </c>
      <c r="J47" s="9">
        <v>62199965886.0131</v>
      </c>
      <c r="L47" s="9">
        <v>0</v>
      </c>
      <c r="N47" s="9">
        <v>0</v>
      </c>
      <c r="P47" s="9">
        <v>0</v>
      </c>
      <c r="R47" s="9">
        <v>0</v>
      </c>
      <c r="T47" s="9">
        <v>37047587</v>
      </c>
      <c r="V47" s="9">
        <v>1692</v>
      </c>
      <c r="X47" s="9">
        <v>106869848964</v>
      </c>
      <c r="Z47" s="9">
        <v>62199965886.0131</v>
      </c>
      <c r="AB47" s="10">
        <v>2.79</v>
      </c>
    </row>
    <row r="48" spans="1:28" ht="21.75" customHeight="1" x14ac:dyDescent="0.2">
      <c r="A48" s="70" t="s">
        <v>58</v>
      </c>
      <c r="B48" s="70"/>
      <c r="C48" s="70"/>
      <c r="E48" s="71">
        <v>2980000</v>
      </c>
      <c r="F48" s="71"/>
      <c r="H48" s="9">
        <v>13170382460</v>
      </c>
      <c r="J48" s="9">
        <v>10645072560</v>
      </c>
      <c r="L48" s="9">
        <v>0</v>
      </c>
      <c r="N48" s="9">
        <v>0</v>
      </c>
      <c r="P48" s="9">
        <v>0</v>
      </c>
      <c r="R48" s="9">
        <v>0</v>
      </c>
      <c r="T48" s="9">
        <v>2980000</v>
      </c>
      <c r="V48" s="9">
        <v>3631</v>
      </c>
      <c r="X48" s="9">
        <v>13170382460</v>
      </c>
      <c r="Z48" s="9">
        <v>10736738462.6</v>
      </c>
      <c r="AB48" s="10">
        <v>0.48</v>
      </c>
    </row>
    <row r="49" spans="1:28" ht="21.75" customHeight="1" x14ac:dyDescent="0.2">
      <c r="A49" s="70" t="s">
        <v>59</v>
      </c>
      <c r="B49" s="70"/>
      <c r="C49" s="70"/>
      <c r="E49" s="71">
        <v>750000</v>
      </c>
      <c r="F49" s="71"/>
      <c r="H49" s="9">
        <v>6271538220</v>
      </c>
      <c r="J49" s="9">
        <v>7315510575</v>
      </c>
      <c r="L49" s="9">
        <v>0</v>
      </c>
      <c r="N49" s="9">
        <v>0</v>
      </c>
      <c r="P49" s="9">
        <v>0</v>
      </c>
      <c r="R49" s="9">
        <v>0</v>
      </c>
      <c r="T49" s="9">
        <v>750000</v>
      </c>
      <c r="V49" s="9">
        <v>9210</v>
      </c>
      <c r="X49" s="9">
        <v>6271538220</v>
      </c>
      <c r="Z49" s="9">
        <v>6854105025</v>
      </c>
      <c r="AB49" s="10">
        <v>0.31</v>
      </c>
    </row>
    <row r="50" spans="1:28" ht="21.75" customHeight="1" x14ac:dyDescent="0.2">
      <c r="A50" s="70" t="s">
        <v>60</v>
      </c>
      <c r="B50" s="70"/>
      <c r="C50" s="70"/>
      <c r="E50" s="71">
        <v>20492394</v>
      </c>
      <c r="F50" s="71"/>
      <c r="H50" s="9">
        <v>26377924750</v>
      </c>
      <c r="J50" s="9">
        <v>49716600157.259102</v>
      </c>
      <c r="L50" s="9">
        <v>0</v>
      </c>
      <c r="N50" s="9">
        <v>0</v>
      </c>
      <c r="P50" s="9">
        <v>0</v>
      </c>
      <c r="R50" s="9">
        <v>0</v>
      </c>
      <c r="T50" s="9">
        <v>20492394</v>
      </c>
      <c r="V50" s="9">
        <v>2513</v>
      </c>
      <c r="X50" s="9">
        <v>26377924750</v>
      </c>
      <c r="Z50" s="9">
        <v>51099311327.276901</v>
      </c>
      <c r="AB50" s="10">
        <v>2.29</v>
      </c>
    </row>
    <row r="51" spans="1:28" ht="21.75" customHeight="1" x14ac:dyDescent="0.2">
      <c r="A51" s="70" t="s">
        <v>61</v>
      </c>
      <c r="B51" s="70"/>
      <c r="C51" s="70"/>
      <c r="E51" s="71">
        <v>9808539</v>
      </c>
      <c r="F51" s="71"/>
      <c r="H51" s="9">
        <v>24787586002</v>
      </c>
      <c r="J51" s="9">
        <v>18501898806.7005</v>
      </c>
      <c r="L51" s="9">
        <v>0</v>
      </c>
      <c r="N51" s="9">
        <v>0</v>
      </c>
      <c r="P51" s="9">
        <v>0</v>
      </c>
      <c r="R51" s="9">
        <v>0</v>
      </c>
      <c r="T51" s="9">
        <v>9808539</v>
      </c>
      <c r="V51" s="9">
        <v>1729</v>
      </c>
      <c r="X51" s="9">
        <v>24787586002</v>
      </c>
      <c r="Z51" s="9">
        <v>16827871139.8134</v>
      </c>
      <c r="AB51" s="10">
        <v>0.76</v>
      </c>
    </row>
    <row r="52" spans="1:28" ht="21.75" customHeight="1" x14ac:dyDescent="0.2">
      <c r="A52" s="70" t="s">
        <v>62</v>
      </c>
      <c r="B52" s="70"/>
      <c r="C52" s="70"/>
      <c r="E52" s="71">
        <v>28097125</v>
      </c>
      <c r="F52" s="71"/>
      <c r="H52" s="9">
        <v>42466787753</v>
      </c>
      <c r="J52" s="9">
        <v>381955098865.375</v>
      </c>
      <c r="L52" s="9">
        <v>0</v>
      </c>
      <c r="N52" s="9">
        <v>0</v>
      </c>
      <c r="P52" s="9">
        <v>0</v>
      </c>
      <c r="R52" s="9">
        <v>0</v>
      </c>
      <c r="T52" s="9">
        <v>28097125</v>
      </c>
      <c r="V52" s="9">
        <v>14230</v>
      </c>
      <c r="X52" s="9">
        <v>42466787753</v>
      </c>
      <c r="Z52" s="9">
        <v>396731464003.96301</v>
      </c>
      <c r="AB52" s="10">
        <v>17.8</v>
      </c>
    </row>
    <row r="53" spans="1:28" ht="21.75" customHeight="1" x14ac:dyDescent="0.2">
      <c r="A53" s="70" t="s">
        <v>63</v>
      </c>
      <c r="B53" s="70"/>
      <c r="C53" s="70"/>
      <c r="E53" s="71">
        <v>258000</v>
      </c>
      <c r="F53" s="71"/>
      <c r="H53" s="9">
        <v>4268255510</v>
      </c>
      <c r="J53" s="9">
        <v>3962967616.8000002</v>
      </c>
      <c r="L53" s="9">
        <v>0</v>
      </c>
      <c r="N53" s="9">
        <v>0</v>
      </c>
      <c r="P53" s="9">
        <v>0</v>
      </c>
      <c r="R53" s="9">
        <v>0</v>
      </c>
      <c r="T53" s="9">
        <v>258000</v>
      </c>
      <c r="V53" s="9">
        <v>15640</v>
      </c>
      <c r="X53" s="9">
        <v>4268255510</v>
      </c>
      <c r="Z53" s="9">
        <v>4003928522.4000001</v>
      </c>
      <c r="AB53" s="10">
        <v>0.18</v>
      </c>
    </row>
    <row r="54" spans="1:28" ht="21.75" customHeight="1" x14ac:dyDescent="0.2">
      <c r="A54" s="72" t="s">
        <v>64</v>
      </c>
      <c r="B54" s="72"/>
      <c r="C54" s="72"/>
      <c r="D54" s="12"/>
      <c r="E54" s="71">
        <v>405000</v>
      </c>
      <c r="F54" s="73"/>
      <c r="H54" s="13">
        <v>3776458621</v>
      </c>
      <c r="J54" s="13">
        <v>5070385588.9499998</v>
      </c>
      <c r="L54" s="22">
        <v>0</v>
      </c>
      <c r="N54" s="13">
        <v>0</v>
      </c>
      <c r="P54" s="22">
        <v>0</v>
      </c>
      <c r="R54" s="13">
        <v>0</v>
      </c>
      <c r="T54" s="22">
        <v>405000</v>
      </c>
      <c r="V54" s="22">
        <v>12617</v>
      </c>
      <c r="X54" s="13">
        <v>3776458621</v>
      </c>
      <c r="Z54" s="13">
        <v>5070385588.9499998</v>
      </c>
      <c r="AB54" s="14">
        <v>0.23</v>
      </c>
    </row>
    <row r="55" spans="1:28" ht="21.75" customHeight="1" x14ac:dyDescent="0.2">
      <c r="A55" s="74" t="s">
        <v>65</v>
      </c>
      <c r="B55" s="74"/>
      <c r="C55" s="74"/>
      <c r="D55" s="74"/>
      <c r="F55" s="22"/>
      <c r="H55" s="16">
        <v>1429971186977</v>
      </c>
      <c r="J55" s="16">
        <v>1854945127588.0701</v>
      </c>
      <c r="L55" s="22"/>
      <c r="N55" s="16">
        <v>0</v>
      </c>
      <c r="P55" s="22"/>
      <c r="R55" s="16">
        <v>0</v>
      </c>
      <c r="T55" s="22"/>
      <c r="V55" s="22"/>
      <c r="X55" s="16">
        <v>1435723483977</v>
      </c>
      <c r="Z55" s="16">
        <v>1837138318842</v>
      </c>
      <c r="AB55" s="17">
        <v>82.43</v>
      </c>
    </row>
  </sheetData>
  <mergeCells count="10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scale="57" fitToHeight="0" orientation="landscape" r:id="rId1"/>
  <rowBreaks count="1" manualBreakCount="1">
    <brk id="33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topLeftCell="F1" zoomScale="80" zoomScaleNormal="100" zoomScaleSheetLayoutView="80" workbookViewId="0">
      <selection activeCell="J25" sqref="J25"/>
    </sheetView>
  </sheetViews>
  <sheetFormatPr defaultRowHeight="20.25" x14ac:dyDescent="0.3"/>
  <cols>
    <col min="1" max="1" width="7.28515625" style="26" bestFit="1" customWidth="1"/>
    <col min="2" max="2" width="28.5703125" style="26" customWidth="1"/>
    <col min="3" max="3" width="1.28515625" style="26" customWidth="1"/>
    <col min="4" max="4" width="24.140625" style="26" bestFit="1" customWidth="1"/>
    <col min="5" max="5" width="1.28515625" style="26" customWidth="1"/>
    <col min="6" max="6" width="37.28515625" style="26" bestFit="1" customWidth="1"/>
    <col min="7" max="7" width="1.28515625" style="26" customWidth="1"/>
    <col min="8" max="8" width="20" style="26" bestFit="1" customWidth="1"/>
    <col min="9" max="9" width="1.28515625" style="26" customWidth="1"/>
    <col min="10" max="10" width="16.5703125" style="26" bestFit="1" customWidth="1"/>
    <col min="11" max="11" width="1.28515625" style="26" customWidth="1"/>
    <col min="12" max="12" width="17.28515625" style="26" bestFit="1" customWidth="1"/>
    <col min="13" max="13" width="1.28515625" style="26" customWidth="1"/>
    <col min="14" max="14" width="16" style="26" bestFit="1" customWidth="1"/>
    <col min="15" max="15" width="1.28515625" style="26" customWidth="1"/>
    <col min="16" max="16" width="9" style="26" bestFit="1" customWidth="1"/>
    <col min="17" max="17" width="1.28515625" style="26" customWidth="1"/>
    <col min="18" max="18" width="18.85546875" style="26" bestFit="1" customWidth="1"/>
    <col min="19" max="19" width="1.28515625" style="26" customWidth="1"/>
    <col min="20" max="20" width="21.28515625" style="26" bestFit="1" customWidth="1"/>
    <col min="21" max="21" width="1.28515625" style="26" customWidth="1"/>
    <col min="22" max="22" width="6.7109375" style="26" bestFit="1" customWidth="1"/>
    <col min="23" max="23" width="1.28515625" style="26" customWidth="1"/>
    <col min="24" max="24" width="17" style="26" bestFit="1" customWidth="1"/>
    <col min="25" max="25" width="1.28515625" style="26" customWidth="1"/>
    <col min="26" max="26" width="6.7109375" style="26" bestFit="1" customWidth="1"/>
    <col min="27" max="27" width="1.28515625" style="26" customWidth="1"/>
    <col min="28" max="28" width="13.42578125" style="26" bestFit="1" customWidth="1"/>
    <col min="29" max="29" width="1.28515625" style="26" customWidth="1"/>
    <col min="30" max="30" width="9" style="26" bestFit="1" customWidth="1"/>
    <col min="31" max="31" width="1.28515625" style="26" customWidth="1"/>
    <col min="32" max="32" width="21.7109375" style="26" bestFit="1" customWidth="1"/>
    <col min="33" max="33" width="1.28515625" style="26" customWidth="1"/>
    <col min="34" max="34" width="18.85546875" style="26" bestFit="1" customWidth="1"/>
    <col min="35" max="35" width="1.28515625" style="26" customWidth="1"/>
    <col min="36" max="36" width="21.28515625" style="26" bestFit="1" customWidth="1"/>
    <col min="37" max="37" width="1.28515625" style="26" customWidth="1"/>
    <col min="38" max="38" width="24.28515625" style="26" bestFit="1" customWidth="1"/>
    <col min="39" max="39" width="0.28515625" style="26" customWidth="1"/>
    <col min="40" max="16384" width="9.140625" style="26"/>
  </cols>
  <sheetData>
    <row r="1" spans="1:38" ht="29.1" customHeight="1" x14ac:dyDescent="0.3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</row>
    <row r="2" spans="1:38" ht="21.75" customHeight="1" x14ac:dyDescent="0.3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</row>
    <row r="3" spans="1:38" ht="21.75" customHeight="1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</row>
    <row r="4" spans="1:38" ht="14.45" customHeight="1" x14ac:dyDescent="0.3"/>
    <row r="5" spans="1:38" ht="14.45" customHeight="1" x14ac:dyDescent="0.3">
      <c r="A5" s="27" t="s">
        <v>70</v>
      </c>
      <c r="B5" s="85" t="s">
        <v>71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ht="37.5" customHeight="1" x14ac:dyDescent="0.3">
      <c r="A6" s="81" t="s">
        <v>72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 t="s">
        <v>7</v>
      </c>
      <c r="Q6" s="81"/>
      <c r="R6" s="81"/>
      <c r="S6" s="81"/>
      <c r="T6" s="81"/>
      <c r="V6" s="81" t="s">
        <v>8</v>
      </c>
      <c r="W6" s="81"/>
      <c r="X6" s="81"/>
      <c r="Y6" s="81"/>
      <c r="Z6" s="81"/>
      <c r="AA6" s="81"/>
      <c r="AB6" s="81"/>
      <c r="AD6" s="81" t="s">
        <v>9</v>
      </c>
      <c r="AE6" s="81"/>
      <c r="AF6" s="81"/>
      <c r="AG6" s="81"/>
      <c r="AH6" s="81"/>
      <c r="AI6" s="81"/>
      <c r="AJ6" s="81"/>
      <c r="AK6" s="81"/>
      <c r="AL6" s="81"/>
    </row>
    <row r="7" spans="1:38" ht="14.45" customHeight="1" x14ac:dyDescent="0.3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80" t="s">
        <v>10</v>
      </c>
      <c r="W7" s="80"/>
      <c r="X7" s="80"/>
      <c r="Y7" s="28"/>
      <c r="Z7" s="80" t="s">
        <v>11</v>
      </c>
      <c r="AA7" s="80"/>
      <c r="AB7" s="80"/>
      <c r="AD7" s="28"/>
      <c r="AE7" s="28"/>
      <c r="AF7" s="28"/>
      <c r="AG7" s="28"/>
      <c r="AH7" s="28"/>
      <c r="AI7" s="28"/>
      <c r="AJ7" s="28"/>
      <c r="AK7" s="28"/>
      <c r="AL7" s="28"/>
    </row>
    <row r="8" spans="1:38" ht="36" customHeight="1" x14ac:dyDescent="0.3">
      <c r="A8" s="81" t="s">
        <v>73</v>
      </c>
      <c r="B8" s="81"/>
      <c r="D8" s="29" t="s">
        <v>74</v>
      </c>
      <c r="F8" s="29" t="s">
        <v>75</v>
      </c>
      <c r="H8" s="29" t="s">
        <v>76</v>
      </c>
      <c r="J8" s="29" t="s">
        <v>77</v>
      </c>
      <c r="L8" s="29" t="s">
        <v>78</v>
      </c>
      <c r="N8" s="29" t="s">
        <v>67</v>
      </c>
      <c r="P8" s="29" t="s">
        <v>13</v>
      </c>
      <c r="R8" s="29" t="s">
        <v>14</v>
      </c>
      <c r="T8" s="29" t="s">
        <v>15</v>
      </c>
      <c r="V8" s="30" t="s">
        <v>13</v>
      </c>
      <c r="W8" s="28"/>
      <c r="X8" s="30" t="s">
        <v>14</v>
      </c>
      <c r="Z8" s="30" t="s">
        <v>13</v>
      </c>
      <c r="AA8" s="28"/>
      <c r="AB8" s="30" t="s">
        <v>16</v>
      </c>
      <c r="AD8" s="29" t="s">
        <v>13</v>
      </c>
      <c r="AF8" s="29" t="s">
        <v>17</v>
      </c>
      <c r="AH8" s="29" t="s">
        <v>14</v>
      </c>
      <c r="AJ8" s="29" t="s">
        <v>15</v>
      </c>
      <c r="AL8" s="29" t="s">
        <v>18</v>
      </c>
    </row>
    <row r="9" spans="1:38" ht="31.5" customHeight="1" x14ac:dyDescent="0.3">
      <c r="A9" s="82" t="s">
        <v>79</v>
      </c>
      <c r="B9" s="82"/>
      <c r="D9" s="31" t="s">
        <v>80</v>
      </c>
      <c r="F9" s="31" t="s">
        <v>80</v>
      </c>
      <c r="H9" s="31" t="s">
        <v>81</v>
      </c>
      <c r="J9" s="31" t="s">
        <v>82</v>
      </c>
      <c r="L9" s="32">
        <v>19</v>
      </c>
      <c r="N9" s="32">
        <v>19</v>
      </c>
      <c r="P9" s="33">
        <v>85000</v>
      </c>
      <c r="R9" s="34">
        <v>85015406250</v>
      </c>
      <c r="T9" s="34">
        <v>84953781250</v>
      </c>
      <c r="V9" s="33">
        <v>0</v>
      </c>
      <c r="X9" s="34">
        <v>0</v>
      </c>
      <c r="Z9" s="33">
        <v>0</v>
      </c>
      <c r="AB9" s="34">
        <v>0</v>
      </c>
      <c r="AD9" s="33">
        <v>85000</v>
      </c>
      <c r="AF9" s="33">
        <v>1000000</v>
      </c>
      <c r="AH9" s="34">
        <v>85015406250</v>
      </c>
      <c r="AJ9" s="34">
        <v>84953781250</v>
      </c>
      <c r="AL9" s="35">
        <v>3.81</v>
      </c>
    </row>
    <row r="10" spans="1:38" ht="21.75" customHeight="1" x14ac:dyDescent="0.3">
      <c r="A10" s="83" t="s">
        <v>65</v>
      </c>
      <c r="B10" s="83"/>
      <c r="D10" s="36"/>
      <c r="E10" s="37"/>
      <c r="F10" s="36"/>
      <c r="G10" s="37"/>
      <c r="H10" s="36"/>
      <c r="I10" s="37"/>
      <c r="J10" s="36"/>
      <c r="K10" s="37"/>
      <c r="L10" s="36"/>
      <c r="M10" s="37"/>
      <c r="N10" s="36"/>
      <c r="O10" s="37"/>
      <c r="P10" s="36"/>
      <c r="R10" s="38">
        <v>85015406250</v>
      </c>
      <c r="T10" s="38">
        <v>84953781250</v>
      </c>
      <c r="V10" s="36">
        <v>0</v>
      </c>
      <c r="X10" s="38">
        <v>0</v>
      </c>
      <c r="Z10" s="36"/>
      <c r="AB10" s="38">
        <v>0</v>
      </c>
      <c r="AD10" s="36"/>
      <c r="AF10" s="36"/>
      <c r="AH10" s="38">
        <v>85015406250</v>
      </c>
      <c r="AJ10" s="38">
        <v>84953781250</v>
      </c>
      <c r="AL10" s="39">
        <v>3.81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rightToLeft="1" view="pageBreakPreview" zoomScale="110" zoomScaleNormal="100" zoomScaleSheetLayoutView="110" workbookViewId="0">
      <selection activeCell="U7" sqref="U7:U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5" customHeight="1" x14ac:dyDescent="0.2">
      <c r="A4" s="79" t="s">
        <v>83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3" ht="25.5" customHeight="1" x14ac:dyDescent="0.2">
      <c r="A5" s="79" t="s">
        <v>84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14.45" customHeight="1" x14ac:dyDescent="0.2"/>
    <row r="7" spans="1:13" ht="14.45" customHeight="1" x14ac:dyDescent="0.2">
      <c r="C7" s="76" t="s">
        <v>9</v>
      </c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ht="14.45" customHeight="1" x14ac:dyDescent="0.2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  <row r="9" spans="1:13" ht="21.75" customHeight="1" x14ac:dyDescent="0.2">
      <c r="A9" s="5" t="s">
        <v>50</v>
      </c>
      <c r="C9" s="6">
        <v>1240000</v>
      </c>
      <c r="E9" s="6">
        <v>13580</v>
      </c>
      <c r="G9" s="6">
        <v>10864</v>
      </c>
      <c r="I9" s="23">
        <v>-0.2</v>
      </c>
      <c r="K9" s="6">
        <v>13471360000</v>
      </c>
      <c r="M9" s="5" t="s">
        <v>91</v>
      </c>
    </row>
    <row r="10" spans="1:13" ht="21.75" customHeight="1" x14ac:dyDescent="0.2">
      <c r="A10" s="8" t="s">
        <v>56</v>
      </c>
      <c r="C10" s="9">
        <v>3787585</v>
      </c>
      <c r="E10" s="9">
        <v>2000</v>
      </c>
      <c r="G10" s="9">
        <v>1600</v>
      </c>
      <c r="I10" s="24">
        <v>-0.2</v>
      </c>
      <c r="K10" s="9">
        <v>6060136000</v>
      </c>
      <c r="M10" s="8" t="s">
        <v>91</v>
      </c>
    </row>
    <row r="11" spans="1:13" ht="21.75" customHeight="1" x14ac:dyDescent="0.2">
      <c r="A11" s="8" t="s">
        <v>32</v>
      </c>
      <c r="C11" s="9">
        <v>3114304</v>
      </c>
      <c r="E11" s="9">
        <v>13032</v>
      </c>
      <c r="G11" s="9">
        <v>10426</v>
      </c>
      <c r="I11" s="24">
        <v>-0.2</v>
      </c>
      <c r="K11" s="9">
        <v>32469733504</v>
      </c>
      <c r="M11" s="8" t="s">
        <v>91</v>
      </c>
    </row>
    <row r="12" spans="1:13" ht="21.75" customHeight="1" x14ac:dyDescent="0.2">
      <c r="A12" s="8" t="s">
        <v>54</v>
      </c>
      <c r="C12" s="9">
        <v>2400000</v>
      </c>
      <c r="E12" s="9">
        <v>10500</v>
      </c>
      <c r="G12" s="9">
        <v>8400</v>
      </c>
      <c r="I12" s="24">
        <v>-0.2</v>
      </c>
      <c r="K12" s="9">
        <v>20160000000</v>
      </c>
      <c r="M12" s="8" t="s">
        <v>91</v>
      </c>
    </row>
    <row r="13" spans="1:13" ht="21.75" customHeight="1" x14ac:dyDescent="0.2">
      <c r="A13" s="8" t="s">
        <v>31</v>
      </c>
      <c r="C13" s="9">
        <v>9590733</v>
      </c>
      <c r="E13" s="9">
        <v>2740</v>
      </c>
      <c r="G13" s="9">
        <v>2192</v>
      </c>
      <c r="I13" s="24">
        <v>-0.2</v>
      </c>
      <c r="K13" s="9">
        <v>21022886736</v>
      </c>
      <c r="M13" s="8" t="s">
        <v>91</v>
      </c>
    </row>
    <row r="14" spans="1:13" ht="21.75" customHeight="1" x14ac:dyDescent="0.2">
      <c r="A14" s="8" t="s">
        <v>33</v>
      </c>
      <c r="C14" s="9">
        <v>580000</v>
      </c>
      <c r="E14" s="9">
        <v>45600</v>
      </c>
      <c r="G14" s="9">
        <v>36480</v>
      </c>
      <c r="I14" s="24">
        <v>-0.2</v>
      </c>
      <c r="K14" s="9">
        <v>21158400000</v>
      </c>
      <c r="M14" s="8" t="s">
        <v>91</v>
      </c>
    </row>
    <row r="15" spans="1:13" ht="21.75" customHeight="1" x14ac:dyDescent="0.2">
      <c r="A15" s="8" t="s">
        <v>30</v>
      </c>
      <c r="C15" s="9">
        <v>1138232</v>
      </c>
      <c r="E15" s="9">
        <v>24514</v>
      </c>
      <c r="G15" s="9">
        <v>19611</v>
      </c>
      <c r="I15" s="24">
        <v>-0.2</v>
      </c>
      <c r="K15" s="9">
        <v>22321867752</v>
      </c>
      <c r="M15" s="8" t="s">
        <v>91</v>
      </c>
    </row>
    <row r="16" spans="1:13" ht="21.75" customHeight="1" x14ac:dyDescent="0.2">
      <c r="A16" s="8" t="s">
        <v>29</v>
      </c>
      <c r="C16" s="9">
        <v>520000</v>
      </c>
      <c r="E16" s="9">
        <v>52700</v>
      </c>
      <c r="G16" s="9">
        <v>42160</v>
      </c>
      <c r="I16" s="24">
        <v>-0.2</v>
      </c>
      <c r="K16" s="9">
        <v>21923200000</v>
      </c>
      <c r="M16" s="8" t="s">
        <v>91</v>
      </c>
    </row>
    <row r="17" spans="1:13" ht="21.75" customHeight="1" x14ac:dyDescent="0.2">
      <c r="A17" s="11" t="s">
        <v>79</v>
      </c>
      <c r="C17" s="22">
        <v>85000</v>
      </c>
      <c r="E17" s="22">
        <v>1000000</v>
      </c>
      <c r="G17" s="22">
        <v>1000000</v>
      </c>
      <c r="I17" s="40">
        <v>0</v>
      </c>
      <c r="K17" s="13">
        <v>84953781250</v>
      </c>
      <c r="M17" s="41" t="s">
        <v>91</v>
      </c>
    </row>
    <row r="18" spans="1:13" ht="21.75" customHeight="1" x14ac:dyDescent="0.2">
      <c r="A18" s="15" t="s">
        <v>65</v>
      </c>
      <c r="C18" s="22"/>
      <c r="D18" s="25"/>
      <c r="E18" s="22"/>
      <c r="F18" s="25"/>
      <c r="G18" s="22"/>
      <c r="H18" s="25"/>
      <c r="I18" s="22"/>
      <c r="K18" s="16">
        <v>243541365242</v>
      </c>
      <c r="M18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FAA0-80B5-49CD-8D16-00D1A29968EC}">
  <sheetPr>
    <pageSetUpPr fitToPage="1"/>
  </sheetPr>
  <dimension ref="A1:O27"/>
  <sheetViews>
    <sheetView rightToLeft="1" view="pageBreakPreview" zoomScaleNormal="100" zoomScaleSheetLayoutView="100" workbookViewId="0">
      <selection activeCell="H25" sqref="H25"/>
    </sheetView>
  </sheetViews>
  <sheetFormatPr defaultRowHeight="12.75" x14ac:dyDescent="0.2"/>
  <cols>
    <col min="1" max="1" width="6.28515625" style="42" bestFit="1" customWidth="1"/>
    <col min="2" max="2" width="35" style="42" customWidth="1"/>
    <col min="3" max="3" width="1.28515625" style="42" customWidth="1"/>
    <col min="4" max="4" width="16.140625" style="42" bestFit="1" customWidth="1"/>
    <col min="5" max="5" width="1.28515625" style="42" customWidth="1"/>
    <col min="6" max="6" width="16.140625" style="42" bestFit="1" customWidth="1"/>
    <col min="7" max="7" width="1.28515625" style="42" customWidth="1"/>
    <col min="8" max="8" width="16.140625" style="42" bestFit="1" customWidth="1"/>
    <col min="9" max="9" width="1.28515625" style="42" customWidth="1"/>
    <col min="10" max="10" width="16.140625" style="42" bestFit="1" customWidth="1"/>
    <col min="11" max="11" width="1.28515625" style="42" customWidth="1"/>
    <col min="12" max="12" width="18.28515625" style="42" bestFit="1" customWidth="1"/>
    <col min="13" max="13" width="0.28515625" style="42" customWidth="1"/>
    <col min="14" max="16384" width="9.140625" style="42"/>
  </cols>
  <sheetData>
    <row r="1" spans="1:15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5" ht="21.75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5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5" ht="14.45" customHeight="1" x14ac:dyDescent="0.2"/>
    <row r="5" spans="1:15" ht="14.45" customHeight="1" x14ac:dyDescent="0.2">
      <c r="A5" s="43" t="s">
        <v>92</v>
      </c>
      <c r="B5" s="90" t="s">
        <v>93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5" ht="14.45" customHeight="1" x14ac:dyDescent="0.2">
      <c r="D6" s="44" t="s">
        <v>7</v>
      </c>
      <c r="F6" s="91" t="s">
        <v>8</v>
      </c>
      <c r="G6" s="91"/>
      <c r="H6" s="91"/>
      <c r="J6" s="44" t="s">
        <v>9</v>
      </c>
    </row>
    <row r="7" spans="1:15" ht="14.45" customHeight="1" x14ac:dyDescent="0.2">
      <c r="D7" s="45"/>
      <c r="F7" s="45"/>
      <c r="G7" s="45"/>
      <c r="H7" s="45"/>
      <c r="J7" s="45"/>
    </row>
    <row r="8" spans="1:15" ht="14.45" customHeight="1" x14ac:dyDescent="0.2">
      <c r="A8" s="91" t="s">
        <v>94</v>
      </c>
      <c r="B8" s="91"/>
      <c r="D8" s="44" t="s">
        <v>95</v>
      </c>
      <c r="F8" s="44" t="s">
        <v>96</v>
      </c>
      <c r="H8" s="44" t="s">
        <v>97</v>
      </c>
      <c r="J8" s="44" t="s">
        <v>95</v>
      </c>
      <c r="L8" s="44" t="s">
        <v>18</v>
      </c>
    </row>
    <row r="9" spans="1:15" ht="21.75" customHeight="1" x14ac:dyDescent="0.2">
      <c r="A9" s="87" t="s">
        <v>202</v>
      </c>
      <c r="B9" s="87"/>
      <c r="D9" s="46">
        <v>7759596</v>
      </c>
      <c r="F9" s="46">
        <v>25414892241</v>
      </c>
      <c r="H9" s="46">
        <v>25400750000</v>
      </c>
      <c r="J9" s="46">
        <v>21901837</v>
      </c>
      <c r="L9" s="47">
        <v>0</v>
      </c>
    </row>
    <row r="10" spans="1:15" ht="21.75" customHeight="1" x14ac:dyDescent="0.2">
      <c r="A10" s="88" t="s">
        <v>203</v>
      </c>
      <c r="B10" s="88"/>
      <c r="D10" s="48">
        <v>2269788</v>
      </c>
      <c r="F10" s="48">
        <v>9638</v>
      </c>
      <c r="H10" s="48">
        <v>0</v>
      </c>
      <c r="J10" s="48">
        <v>2279426</v>
      </c>
      <c r="L10" s="47">
        <v>0</v>
      </c>
    </row>
    <row r="11" spans="1:15" ht="21.75" customHeight="1" x14ac:dyDescent="0.2">
      <c r="A11" s="88" t="s">
        <v>204</v>
      </c>
      <c r="B11" s="88"/>
      <c r="D11" s="48">
        <v>272718448</v>
      </c>
      <c r="F11" s="48">
        <v>22000969752</v>
      </c>
      <c r="H11" s="48">
        <v>20477698087</v>
      </c>
      <c r="J11" s="48">
        <v>1795990113</v>
      </c>
      <c r="L11" s="47">
        <v>8.0000000000000004E-4</v>
      </c>
    </row>
    <row r="12" spans="1:15" ht="21.75" customHeight="1" x14ac:dyDescent="0.2">
      <c r="A12" s="88" t="s">
        <v>205</v>
      </c>
      <c r="B12" s="88"/>
      <c r="D12" s="48">
        <v>34584545</v>
      </c>
      <c r="F12" s="48">
        <v>3202133665</v>
      </c>
      <c r="H12" s="48">
        <v>3200375000</v>
      </c>
      <c r="J12" s="48">
        <v>36343210</v>
      </c>
      <c r="L12" s="47">
        <v>0</v>
      </c>
    </row>
    <row r="13" spans="1:15" ht="21.75" customHeight="1" x14ac:dyDescent="0.2">
      <c r="A13" s="88" t="s">
        <v>206</v>
      </c>
      <c r="B13" s="88"/>
      <c r="D13" s="48">
        <v>238951209193</v>
      </c>
      <c r="F13" s="48">
        <v>71205043320</v>
      </c>
      <c r="H13" s="48">
        <v>58002625000</v>
      </c>
      <c r="J13" s="48">
        <v>252153627513</v>
      </c>
      <c r="L13" s="47">
        <v>0.1133</v>
      </c>
    </row>
    <row r="14" spans="1:15" ht="21.75" customHeight="1" x14ac:dyDescent="0.2">
      <c r="A14" s="88" t="s">
        <v>207</v>
      </c>
      <c r="B14" s="88"/>
      <c r="D14" s="48">
        <v>984120</v>
      </c>
      <c r="F14" s="48">
        <v>4162</v>
      </c>
      <c r="H14" s="48">
        <v>0</v>
      </c>
      <c r="J14" s="48">
        <v>988282</v>
      </c>
      <c r="L14" s="47">
        <v>0</v>
      </c>
    </row>
    <row r="15" spans="1:15" ht="21.75" customHeight="1" thickBot="1" x14ac:dyDescent="0.25">
      <c r="A15" s="86" t="s">
        <v>65</v>
      </c>
      <c r="B15" s="86"/>
      <c r="D15" s="49">
        <f>SUM(D9:D14)</f>
        <v>239269525690</v>
      </c>
      <c r="F15" s="49">
        <f>SUM(F9:F14)</f>
        <v>121823052778</v>
      </c>
      <c r="H15" s="49">
        <f>SUM(H9:H14)</f>
        <v>107081448087</v>
      </c>
      <c r="J15" s="49">
        <f>SUM(J9:J14)</f>
        <v>254011130381</v>
      </c>
      <c r="L15" s="50">
        <f>SUM(L9:L14)</f>
        <v>0.11409999999999999</v>
      </c>
    </row>
    <row r="16" spans="1:15" ht="13.5" thickTop="1" x14ac:dyDescent="0.2">
      <c r="D16" s="51"/>
      <c r="E16" s="51"/>
      <c r="F16" s="51"/>
      <c r="G16" s="51"/>
      <c r="H16" s="51"/>
      <c r="I16" s="51"/>
      <c r="J16" s="51"/>
      <c r="K16" s="51"/>
      <c r="L16" s="51"/>
      <c r="N16" s="51"/>
      <c r="O16" s="51"/>
    </row>
    <row r="19" spans="4:10" ht="18.75" x14ac:dyDescent="0.2">
      <c r="D19" s="48"/>
      <c r="F19" s="48"/>
      <c r="G19" s="48"/>
      <c r="H19" s="48"/>
      <c r="I19" s="48"/>
      <c r="J19" s="48"/>
    </row>
    <row r="20" spans="4:10" ht="18.75" x14ac:dyDescent="0.2">
      <c r="D20" s="48"/>
      <c r="F20" s="48"/>
      <c r="G20" s="48"/>
      <c r="H20" s="48"/>
      <c r="I20" s="48"/>
      <c r="J20" s="48"/>
    </row>
    <row r="25" spans="4:10" x14ac:dyDescent="0.2">
      <c r="D25" s="51"/>
    </row>
    <row r="27" spans="4:10" x14ac:dyDescent="0.2">
      <c r="D27" s="51"/>
    </row>
  </sheetData>
  <mergeCells count="13">
    <mergeCell ref="A8:B8"/>
    <mergeCell ref="A1:L1"/>
    <mergeCell ref="A2:L2"/>
    <mergeCell ref="A3:L3"/>
    <mergeCell ref="B5:L5"/>
    <mergeCell ref="F6:H6"/>
    <mergeCell ref="A15:B15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0" zoomScaleNormal="100" zoomScaleSheetLayoutView="110" workbookViewId="0">
      <selection activeCell="E25" sqref="E25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4.45" customHeight="1" x14ac:dyDescent="0.2"/>
    <row r="5" spans="1:10" ht="29.1" customHeight="1" x14ac:dyDescent="0.2">
      <c r="A5" s="1" t="s">
        <v>99</v>
      </c>
      <c r="B5" s="79" t="s">
        <v>100</v>
      </c>
      <c r="C5" s="79"/>
      <c r="D5" s="79"/>
      <c r="E5" s="79"/>
      <c r="F5" s="79"/>
      <c r="G5" s="79"/>
      <c r="H5" s="79"/>
      <c r="I5" s="79"/>
      <c r="J5" s="79"/>
    </row>
    <row r="6" spans="1:10" ht="14.45" customHeight="1" x14ac:dyDescent="0.2"/>
    <row r="7" spans="1:10" ht="14.45" customHeight="1" x14ac:dyDescent="0.2">
      <c r="A7" s="76" t="s">
        <v>101</v>
      </c>
      <c r="B7" s="76"/>
      <c r="D7" s="2" t="s">
        <v>102</v>
      </c>
      <c r="F7" s="2" t="s">
        <v>95</v>
      </c>
      <c r="H7" s="2" t="s">
        <v>103</v>
      </c>
      <c r="J7" s="2" t="s">
        <v>104</v>
      </c>
    </row>
    <row r="8" spans="1:10" ht="21.75" customHeight="1" x14ac:dyDescent="0.2">
      <c r="A8" s="77" t="s">
        <v>105</v>
      </c>
      <c r="B8" s="77"/>
      <c r="D8" s="5" t="s">
        <v>106</v>
      </c>
      <c r="F8" s="6">
        <f>'درآمد سرمایه گذاری در سهام'!U70</f>
        <v>501108634662</v>
      </c>
      <c r="H8" s="65">
        <f>F8/F$13</f>
        <v>0.80175919573560539</v>
      </c>
      <c r="J8" s="65">
        <f>F8/2228424607004</f>
        <v>0.22487125347970119</v>
      </c>
    </row>
    <row r="9" spans="1:10" ht="21.75" customHeight="1" x14ac:dyDescent="0.2">
      <c r="A9" s="70" t="s">
        <v>107</v>
      </c>
      <c r="B9" s="70"/>
      <c r="D9" s="8" t="s">
        <v>108</v>
      </c>
      <c r="F9" s="9">
        <f>'درآمد سرمایه گذاری در صندوق'!U17</f>
        <v>40569514788</v>
      </c>
      <c r="H9" s="66">
        <f t="shared" ref="H9:H12" si="0">F9/F$13</f>
        <v>6.4910040054987725E-2</v>
      </c>
      <c r="J9" s="66">
        <f t="shared" ref="J9:J12" si="1">F9/2228424607004</f>
        <v>1.8205468859251013E-2</v>
      </c>
    </row>
    <row r="10" spans="1:10" ht="21.75" customHeight="1" x14ac:dyDescent="0.2">
      <c r="A10" s="70" t="s">
        <v>109</v>
      </c>
      <c r="B10" s="70"/>
      <c r="D10" s="8" t="s">
        <v>110</v>
      </c>
      <c r="F10" s="9">
        <f>'درآمد سرمایه گذاری در اوراق به'!R10</f>
        <v>21024623387</v>
      </c>
      <c r="H10" s="66">
        <f t="shared" si="0"/>
        <v>3.3638784030881906E-2</v>
      </c>
      <c r="J10" s="66">
        <f t="shared" si="1"/>
        <v>9.4347474538375806E-3</v>
      </c>
    </row>
    <row r="11" spans="1:10" ht="21.75" customHeight="1" x14ac:dyDescent="0.2">
      <c r="A11" s="70" t="s">
        <v>111</v>
      </c>
      <c r="B11" s="70"/>
      <c r="D11" s="8" t="s">
        <v>112</v>
      </c>
      <c r="F11" s="9">
        <f>'درآمد سپرده بانکی (2)'!F14</f>
        <v>58816058769</v>
      </c>
      <c r="H11" s="66">
        <f t="shared" si="0"/>
        <v>9.4103978086066478E-2</v>
      </c>
      <c r="J11" s="66">
        <f t="shared" si="1"/>
        <v>2.639356008910488E-2</v>
      </c>
    </row>
    <row r="12" spans="1:10" ht="21.75" customHeight="1" x14ac:dyDescent="0.2">
      <c r="A12" s="72" t="s">
        <v>113</v>
      </c>
      <c r="B12" s="72"/>
      <c r="D12" s="11" t="s">
        <v>114</v>
      </c>
      <c r="F12" s="13">
        <f>'سایر درآمدها'!F11</f>
        <v>3492564992</v>
      </c>
      <c r="H12" s="66">
        <f t="shared" si="0"/>
        <v>5.5880020924584462E-3</v>
      </c>
      <c r="J12" s="66">
        <f t="shared" si="1"/>
        <v>1.5672798536790393E-3</v>
      </c>
    </row>
    <row r="13" spans="1:10" ht="21.75" customHeight="1" x14ac:dyDescent="0.2">
      <c r="A13" s="74" t="s">
        <v>65</v>
      </c>
      <c r="B13" s="74"/>
      <c r="D13" s="16"/>
      <c r="F13" s="16">
        <f>SUM(F8:F12)</f>
        <v>625011396598</v>
      </c>
      <c r="H13" s="67">
        <f>SUM(H8:H12)</f>
        <v>1</v>
      </c>
      <c r="J13" s="67">
        <f>SUM(J8:J12)</f>
        <v>0.28047230973557369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0"/>
  <sheetViews>
    <sheetView rightToLeft="1" view="pageBreakPreview" topLeftCell="A58" zoomScaleNormal="100" zoomScaleSheetLayoutView="100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6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14.45" customHeight="1" x14ac:dyDescent="0.2"/>
    <row r="5" spans="1:23" ht="14.45" customHeight="1" x14ac:dyDescent="0.2">
      <c r="A5" s="1" t="s">
        <v>115</v>
      </c>
      <c r="B5" s="79" t="s">
        <v>116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14.45" customHeight="1" x14ac:dyDescent="0.2">
      <c r="D6" s="76" t="s">
        <v>117</v>
      </c>
      <c r="E6" s="76"/>
      <c r="F6" s="76"/>
      <c r="G6" s="76"/>
      <c r="H6" s="76"/>
      <c r="I6" s="76"/>
      <c r="J6" s="76"/>
      <c r="K6" s="76"/>
      <c r="L6" s="76"/>
      <c r="N6" s="76" t="s">
        <v>118</v>
      </c>
      <c r="O6" s="76"/>
      <c r="P6" s="76"/>
      <c r="Q6" s="76"/>
      <c r="R6" s="76"/>
      <c r="S6" s="76"/>
      <c r="T6" s="76"/>
      <c r="U6" s="76"/>
      <c r="V6" s="76"/>
      <c r="W6" s="76"/>
    </row>
    <row r="7" spans="1:23" ht="14.45" customHeight="1" x14ac:dyDescent="0.2">
      <c r="D7" s="3"/>
      <c r="E7" s="3"/>
      <c r="F7" s="3"/>
      <c r="G7" s="3"/>
      <c r="H7" s="3"/>
      <c r="I7" s="3"/>
      <c r="J7" s="75" t="s">
        <v>65</v>
      </c>
      <c r="K7" s="75"/>
      <c r="L7" s="75"/>
      <c r="N7" s="3"/>
      <c r="O7" s="3"/>
      <c r="P7" s="3"/>
      <c r="Q7" s="3"/>
      <c r="R7" s="3"/>
      <c r="S7" s="3"/>
      <c r="T7" s="3"/>
      <c r="U7" s="75" t="s">
        <v>65</v>
      </c>
      <c r="V7" s="75"/>
      <c r="W7" s="75"/>
    </row>
    <row r="8" spans="1:23" ht="14.45" customHeight="1" x14ac:dyDescent="0.2">
      <c r="A8" s="76" t="s">
        <v>119</v>
      </c>
      <c r="B8" s="76"/>
      <c r="D8" s="2" t="s">
        <v>120</v>
      </c>
      <c r="F8" s="2" t="s">
        <v>121</v>
      </c>
      <c r="H8" s="2" t="s">
        <v>122</v>
      </c>
      <c r="J8" s="4" t="s">
        <v>95</v>
      </c>
      <c r="K8" s="3"/>
      <c r="L8" s="4" t="s">
        <v>103</v>
      </c>
      <c r="N8" s="2" t="s">
        <v>120</v>
      </c>
      <c r="P8" s="76" t="s">
        <v>121</v>
      </c>
      <c r="Q8" s="76"/>
      <c r="S8" s="2" t="s">
        <v>122</v>
      </c>
      <c r="U8" s="4" t="s">
        <v>95</v>
      </c>
      <c r="V8" s="3"/>
      <c r="W8" s="4" t="s">
        <v>103</v>
      </c>
    </row>
    <row r="9" spans="1:23" ht="21.75" customHeight="1" x14ac:dyDescent="0.2">
      <c r="A9" s="77" t="s">
        <v>38</v>
      </c>
      <c r="B9" s="7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78">
        <v>0</v>
      </c>
      <c r="Q9" s="78"/>
      <c r="S9" s="6">
        <v>0</v>
      </c>
      <c r="U9" s="6">
        <v>0</v>
      </c>
      <c r="W9" s="7">
        <v>0</v>
      </c>
    </row>
    <row r="10" spans="1:23" ht="21.75" customHeight="1" x14ac:dyDescent="0.2">
      <c r="A10" s="70" t="s">
        <v>123</v>
      </c>
      <c r="B10" s="7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71">
        <v>0</v>
      </c>
      <c r="Q10" s="71"/>
      <c r="S10" s="9">
        <v>2290556</v>
      </c>
      <c r="U10" s="9">
        <v>2290556</v>
      </c>
      <c r="W10" s="10">
        <v>0</v>
      </c>
    </row>
    <row r="11" spans="1:23" ht="21.75" customHeight="1" x14ac:dyDescent="0.2">
      <c r="A11" s="70" t="s">
        <v>124</v>
      </c>
      <c r="B11" s="7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71">
        <v>0</v>
      </c>
      <c r="Q11" s="71"/>
      <c r="S11" s="9">
        <v>-3920962973</v>
      </c>
      <c r="U11" s="9">
        <v>-3920962973</v>
      </c>
      <c r="W11" s="10">
        <v>-0.62</v>
      </c>
    </row>
    <row r="12" spans="1:23" ht="21.75" customHeight="1" x14ac:dyDescent="0.2">
      <c r="A12" s="70" t="s">
        <v>125</v>
      </c>
      <c r="B12" s="7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71">
        <v>0</v>
      </c>
      <c r="Q12" s="71"/>
      <c r="S12" s="9">
        <v>24107480</v>
      </c>
      <c r="U12" s="9">
        <v>24107480</v>
      </c>
      <c r="W12" s="10">
        <v>0</v>
      </c>
    </row>
    <row r="13" spans="1:23" ht="21.75" customHeight="1" x14ac:dyDescent="0.2">
      <c r="A13" s="70" t="s">
        <v>126</v>
      </c>
      <c r="B13" s="7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71">
        <v>0</v>
      </c>
      <c r="Q13" s="71"/>
      <c r="S13" s="9">
        <v>3365408821</v>
      </c>
      <c r="U13" s="9">
        <v>3365408821</v>
      </c>
      <c r="W13" s="10">
        <v>0.53</v>
      </c>
    </row>
    <row r="14" spans="1:23" ht="21.75" customHeight="1" x14ac:dyDescent="0.2">
      <c r="A14" s="70" t="s">
        <v>127</v>
      </c>
      <c r="B14" s="7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71">
        <v>0</v>
      </c>
      <c r="Q14" s="71"/>
      <c r="S14" s="9">
        <v>63317261680</v>
      </c>
      <c r="U14" s="9">
        <v>63317261680</v>
      </c>
      <c r="W14" s="10">
        <v>10.06</v>
      </c>
    </row>
    <row r="15" spans="1:23" ht="21.75" customHeight="1" x14ac:dyDescent="0.2">
      <c r="A15" s="70" t="s">
        <v>128</v>
      </c>
      <c r="B15" s="7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71">
        <v>0</v>
      </c>
      <c r="Q15" s="71"/>
      <c r="S15" s="9">
        <v>864885411</v>
      </c>
      <c r="U15" s="9">
        <v>864885411</v>
      </c>
      <c r="W15" s="10">
        <v>0.14000000000000001</v>
      </c>
    </row>
    <row r="16" spans="1:23" ht="21.75" customHeight="1" x14ac:dyDescent="0.2">
      <c r="A16" s="70" t="s">
        <v>129</v>
      </c>
      <c r="B16" s="7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71">
        <v>0</v>
      </c>
      <c r="Q16" s="71"/>
      <c r="S16" s="9">
        <v>1417638772</v>
      </c>
      <c r="U16" s="9">
        <v>1417638772</v>
      </c>
      <c r="W16" s="10">
        <v>0.23</v>
      </c>
    </row>
    <row r="17" spans="1:23" ht="21.75" customHeight="1" x14ac:dyDescent="0.2">
      <c r="A17" s="70" t="s">
        <v>130</v>
      </c>
      <c r="B17" s="7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71">
        <v>0</v>
      </c>
      <c r="Q17" s="71"/>
      <c r="S17" s="9">
        <v>-105525664</v>
      </c>
      <c r="U17" s="9">
        <v>-105525664</v>
      </c>
      <c r="W17" s="10">
        <v>-0.02</v>
      </c>
    </row>
    <row r="18" spans="1:23" ht="21.75" customHeight="1" x14ac:dyDescent="0.2">
      <c r="A18" s="70" t="s">
        <v>131</v>
      </c>
      <c r="B18" s="7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71">
        <v>0</v>
      </c>
      <c r="Q18" s="71"/>
      <c r="S18" s="9">
        <v>1152769016</v>
      </c>
      <c r="U18" s="9">
        <v>1152769016</v>
      </c>
      <c r="W18" s="10">
        <v>0.18</v>
      </c>
    </row>
    <row r="19" spans="1:23" ht="21.75" customHeight="1" x14ac:dyDescent="0.2">
      <c r="A19" s="70" t="s">
        <v>24</v>
      </c>
      <c r="B19" s="70"/>
      <c r="D19" s="9">
        <v>0</v>
      </c>
      <c r="F19" s="9">
        <v>-51935018</v>
      </c>
      <c r="H19" s="9">
        <v>0</v>
      </c>
      <c r="J19" s="9">
        <v>-51935018</v>
      </c>
      <c r="L19" s="10">
        <v>-3.42</v>
      </c>
      <c r="N19" s="9">
        <v>785668</v>
      </c>
      <c r="P19" s="71">
        <v>95527557</v>
      </c>
      <c r="Q19" s="71"/>
      <c r="S19" s="9">
        <v>4968121687</v>
      </c>
      <c r="U19" s="9">
        <v>5064434912</v>
      </c>
      <c r="W19" s="10">
        <v>0.8</v>
      </c>
    </row>
    <row r="20" spans="1:23" ht="21.75" customHeight="1" x14ac:dyDescent="0.2">
      <c r="A20" s="70" t="s">
        <v>132</v>
      </c>
      <c r="B20" s="70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71">
        <v>0</v>
      </c>
      <c r="Q20" s="71"/>
      <c r="S20" s="9">
        <v>-260519764</v>
      </c>
      <c r="U20" s="9">
        <v>-260519764</v>
      </c>
      <c r="W20" s="10">
        <v>-0.04</v>
      </c>
    </row>
    <row r="21" spans="1:23" ht="21.75" customHeight="1" x14ac:dyDescent="0.2">
      <c r="A21" s="70" t="s">
        <v>64</v>
      </c>
      <c r="B21" s="70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71">
        <v>1293926967</v>
      </c>
      <c r="Q21" s="71"/>
      <c r="S21" s="9">
        <v>1429446885</v>
      </c>
      <c r="U21" s="9">
        <v>2723373852</v>
      </c>
      <c r="W21" s="10">
        <v>0.43</v>
      </c>
    </row>
    <row r="22" spans="1:23" ht="21.75" customHeight="1" x14ac:dyDescent="0.2">
      <c r="A22" s="70" t="s">
        <v>63</v>
      </c>
      <c r="B22" s="70"/>
      <c r="D22" s="9">
        <v>0</v>
      </c>
      <c r="F22" s="9">
        <v>40960906</v>
      </c>
      <c r="H22" s="9">
        <v>0</v>
      </c>
      <c r="J22" s="9">
        <v>40960906</v>
      </c>
      <c r="L22" s="10">
        <v>2.7</v>
      </c>
      <c r="N22" s="9">
        <v>0</v>
      </c>
      <c r="P22" s="71">
        <v>-264326987</v>
      </c>
      <c r="Q22" s="71"/>
      <c r="S22" s="9">
        <v>497508034</v>
      </c>
      <c r="U22" s="9">
        <v>233181047</v>
      </c>
      <c r="W22" s="10">
        <v>0.04</v>
      </c>
    </row>
    <row r="23" spans="1:23" ht="21.75" customHeight="1" x14ac:dyDescent="0.2">
      <c r="A23" s="70" t="s">
        <v>133</v>
      </c>
      <c r="B23" s="70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71">
        <v>0</v>
      </c>
      <c r="Q23" s="71"/>
      <c r="S23" s="9">
        <v>36730155</v>
      </c>
      <c r="U23" s="9">
        <v>36730155</v>
      </c>
      <c r="W23" s="10">
        <v>0.01</v>
      </c>
    </row>
    <row r="24" spans="1:23" ht="21.75" customHeight="1" x14ac:dyDescent="0.2">
      <c r="A24" s="70" t="s">
        <v>44</v>
      </c>
      <c r="B24" s="70"/>
      <c r="D24" s="9">
        <v>0</v>
      </c>
      <c r="F24" s="9">
        <v>-94970161</v>
      </c>
      <c r="H24" s="9">
        <v>0</v>
      </c>
      <c r="J24" s="9">
        <v>-94970161</v>
      </c>
      <c r="L24" s="10">
        <v>-6.26</v>
      </c>
      <c r="N24" s="9">
        <v>0</v>
      </c>
      <c r="P24" s="71">
        <v>-409764628</v>
      </c>
      <c r="Q24" s="71"/>
      <c r="S24" s="9">
        <v>835747141</v>
      </c>
      <c r="U24" s="9">
        <v>425982513</v>
      </c>
      <c r="W24" s="10">
        <v>7.0000000000000007E-2</v>
      </c>
    </row>
    <row r="25" spans="1:23" ht="21.75" customHeight="1" x14ac:dyDescent="0.2">
      <c r="A25" s="70" t="s">
        <v>62</v>
      </c>
      <c r="B25" s="70"/>
      <c r="D25" s="9">
        <v>0</v>
      </c>
      <c r="F25" s="9">
        <v>14776365138</v>
      </c>
      <c r="H25" s="9">
        <v>0</v>
      </c>
      <c r="J25" s="9">
        <v>14776365138</v>
      </c>
      <c r="L25" s="10">
        <v>973.95</v>
      </c>
      <c r="N25" s="9">
        <v>0</v>
      </c>
      <c r="P25" s="71">
        <v>244792551731</v>
      </c>
      <c r="Q25" s="71"/>
      <c r="S25" s="9">
        <v>66023414507</v>
      </c>
      <c r="U25" s="9">
        <v>310815966238</v>
      </c>
      <c r="W25" s="10">
        <v>49.36</v>
      </c>
    </row>
    <row r="26" spans="1:23" ht="21.75" customHeight="1" x14ac:dyDescent="0.2">
      <c r="A26" s="70" t="s">
        <v>134</v>
      </c>
      <c r="B26" s="70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71">
        <v>0</v>
      </c>
      <c r="Q26" s="71"/>
      <c r="S26" s="9">
        <v>0</v>
      </c>
      <c r="U26" s="9">
        <v>0</v>
      </c>
      <c r="W26" s="10">
        <v>0</v>
      </c>
    </row>
    <row r="27" spans="1:23" ht="21.75" customHeight="1" x14ac:dyDescent="0.2">
      <c r="A27" s="70" t="s">
        <v>135</v>
      </c>
      <c r="B27" s="70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71">
        <v>0</v>
      </c>
      <c r="Q27" s="71"/>
      <c r="S27" s="9">
        <v>67844015</v>
      </c>
      <c r="U27" s="9">
        <v>67844015</v>
      </c>
      <c r="W27" s="10">
        <v>0.01</v>
      </c>
    </row>
    <row r="28" spans="1:23" ht="21.75" customHeight="1" x14ac:dyDescent="0.2">
      <c r="A28" s="70" t="s">
        <v>57</v>
      </c>
      <c r="B28" s="70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71">
        <v>288935328</v>
      </c>
      <c r="Q28" s="71"/>
      <c r="S28" s="9">
        <v>9985165</v>
      </c>
      <c r="U28" s="9">
        <v>298920493</v>
      </c>
      <c r="W28" s="10">
        <v>0.05</v>
      </c>
    </row>
    <row r="29" spans="1:23" ht="21.75" customHeight="1" x14ac:dyDescent="0.2">
      <c r="A29" s="70" t="s">
        <v>136</v>
      </c>
      <c r="B29" s="70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946145970</v>
      </c>
      <c r="P29" s="71">
        <v>0</v>
      </c>
      <c r="Q29" s="71"/>
      <c r="S29" s="9">
        <v>-772378489</v>
      </c>
      <c r="U29" s="9">
        <v>173767481</v>
      </c>
      <c r="W29" s="10">
        <v>0.03</v>
      </c>
    </row>
    <row r="30" spans="1:23" ht="21.75" customHeight="1" x14ac:dyDescent="0.2">
      <c r="A30" s="70" t="s">
        <v>137</v>
      </c>
      <c r="B30" s="70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71">
        <v>0</v>
      </c>
      <c r="Q30" s="71"/>
      <c r="S30" s="9">
        <v>-34555660</v>
      </c>
      <c r="U30" s="9">
        <v>-34555660</v>
      </c>
      <c r="W30" s="10">
        <v>-0.01</v>
      </c>
    </row>
    <row r="31" spans="1:23" ht="21.75" customHeight="1" x14ac:dyDescent="0.2">
      <c r="A31" s="70" t="s">
        <v>50</v>
      </c>
      <c r="B31" s="70"/>
      <c r="D31" s="9">
        <v>0</v>
      </c>
      <c r="F31" s="9">
        <v>-3341806596</v>
      </c>
      <c r="H31" s="9">
        <v>0</v>
      </c>
      <c r="J31" s="9">
        <v>-3341806596</v>
      </c>
      <c r="L31" s="10">
        <v>-220.27</v>
      </c>
      <c r="N31" s="9">
        <v>1860000000</v>
      </c>
      <c r="P31" s="71">
        <v>3450432165</v>
      </c>
      <c r="Q31" s="71"/>
      <c r="S31" s="9">
        <v>0</v>
      </c>
      <c r="U31" s="9">
        <v>5310432165</v>
      </c>
      <c r="W31" s="10">
        <v>0.84</v>
      </c>
    </row>
    <row r="32" spans="1:23" ht="21.75" customHeight="1" x14ac:dyDescent="0.2">
      <c r="A32" s="70" t="s">
        <v>52</v>
      </c>
      <c r="B32" s="70"/>
      <c r="D32" s="9">
        <v>0</v>
      </c>
      <c r="F32" s="9">
        <v>3561170822</v>
      </c>
      <c r="H32" s="9">
        <v>0</v>
      </c>
      <c r="J32" s="9">
        <v>3561170822</v>
      </c>
      <c r="L32" s="10">
        <v>234.73</v>
      </c>
      <c r="N32" s="9">
        <v>14321143700</v>
      </c>
      <c r="P32" s="71">
        <v>-4659643435</v>
      </c>
      <c r="Q32" s="71"/>
      <c r="S32" s="9">
        <v>0</v>
      </c>
      <c r="U32" s="9">
        <v>9661500265</v>
      </c>
      <c r="W32" s="10">
        <v>1.53</v>
      </c>
    </row>
    <row r="33" spans="1:23" ht="21.75" customHeight="1" x14ac:dyDescent="0.2">
      <c r="A33" s="70" t="s">
        <v>53</v>
      </c>
      <c r="B33" s="70"/>
      <c r="D33" s="9">
        <v>0</v>
      </c>
      <c r="F33" s="9">
        <v>1456705665</v>
      </c>
      <c r="H33" s="9">
        <v>0</v>
      </c>
      <c r="J33" s="9">
        <v>1456705665</v>
      </c>
      <c r="L33" s="10">
        <v>96.02</v>
      </c>
      <c r="N33" s="9">
        <v>3697320480</v>
      </c>
      <c r="P33" s="71">
        <v>2355922143</v>
      </c>
      <c r="Q33" s="71"/>
      <c r="S33" s="9">
        <v>0</v>
      </c>
      <c r="U33" s="9">
        <v>6053242623</v>
      </c>
      <c r="W33" s="10">
        <v>0.96</v>
      </c>
    </row>
    <row r="34" spans="1:23" ht="21.75" customHeight="1" x14ac:dyDescent="0.2">
      <c r="A34" s="70" t="s">
        <v>51</v>
      </c>
      <c r="B34" s="70"/>
      <c r="D34" s="9">
        <v>8205825989</v>
      </c>
      <c r="F34" s="9">
        <v>-8833940826</v>
      </c>
      <c r="H34" s="9">
        <v>0</v>
      </c>
      <c r="J34" s="9">
        <v>-628114837</v>
      </c>
      <c r="L34" s="10">
        <v>-41.4</v>
      </c>
      <c r="N34" s="9">
        <v>8205825989</v>
      </c>
      <c r="P34" s="71">
        <v>12385517077</v>
      </c>
      <c r="Q34" s="71"/>
      <c r="S34" s="9">
        <v>0</v>
      </c>
      <c r="U34" s="9">
        <v>20591343066</v>
      </c>
      <c r="W34" s="10">
        <v>3.27</v>
      </c>
    </row>
    <row r="35" spans="1:23" ht="21.75" customHeight="1" x14ac:dyDescent="0.2">
      <c r="A35" s="70" t="s">
        <v>61</v>
      </c>
      <c r="B35" s="70"/>
      <c r="D35" s="9">
        <v>1724264080</v>
      </c>
      <c r="F35" s="9">
        <v>-1674027666</v>
      </c>
      <c r="H35" s="9">
        <v>0</v>
      </c>
      <c r="J35" s="9">
        <v>50236414</v>
      </c>
      <c r="L35" s="10">
        <v>3.31</v>
      </c>
      <c r="N35" s="9">
        <v>1724264080</v>
      </c>
      <c r="P35" s="71">
        <v>3080419374</v>
      </c>
      <c r="Q35" s="71"/>
      <c r="S35" s="9">
        <v>0</v>
      </c>
      <c r="U35" s="9">
        <v>4804683454</v>
      </c>
      <c r="W35" s="10">
        <v>0.76</v>
      </c>
    </row>
    <row r="36" spans="1:23" ht="21.75" customHeight="1" x14ac:dyDescent="0.2">
      <c r="A36" s="70" t="s">
        <v>43</v>
      </c>
      <c r="B36" s="70"/>
      <c r="D36" s="9">
        <v>3542431346</v>
      </c>
      <c r="F36" s="9">
        <v>-3594498075</v>
      </c>
      <c r="H36" s="9">
        <v>0</v>
      </c>
      <c r="J36" s="9">
        <v>-52066729</v>
      </c>
      <c r="L36" s="10">
        <v>-3.43</v>
      </c>
      <c r="N36" s="9">
        <v>3542431346</v>
      </c>
      <c r="P36" s="71">
        <v>3755257463</v>
      </c>
      <c r="Q36" s="71"/>
      <c r="S36" s="9">
        <v>0</v>
      </c>
      <c r="U36" s="9">
        <v>7297688809</v>
      </c>
      <c r="W36" s="10">
        <v>1.1599999999999999</v>
      </c>
    </row>
    <row r="37" spans="1:23" ht="21.75" customHeight="1" x14ac:dyDescent="0.2">
      <c r="A37" s="70" t="s">
        <v>47</v>
      </c>
      <c r="B37" s="70"/>
      <c r="D37" s="9">
        <v>0</v>
      </c>
      <c r="F37" s="9">
        <v>976036542</v>
      </c>
      <c r="H37" s="9">
        <v>0</v>
      </c>
      <c r="J37" s="9">
        <v>976036542</v>
      </c>
      <c r="L37" s="10">
        <v>64.33</v>
      </c>
      <c r="N37" s="9">
        <v>8125722400</v>
      </c>
      <c r="P37" s="71">
        <v>22524190721</v>
      </c>
      <c r="Q37" s="71"/>
      <c r="S37" s="9">
        <v>0</v>
      </c>
      <c r="U37" s="9">
        <v>30649913121</v>
      </c>
      <c r="W37" s="10">
        <v>4.87</v>
      </c>
    </row>
    <row r="38" spans="1:23" ht="21.75" customHeight="1" x14ac:dyDescent="0.2">
      <c r="A38" s="70" t="s">
        <v>45</v>
      </c>
      <c r="B38" s="70"/>
      <c r="D38" s="9">
        <v>1326254878</v>
      </c>
      <c r="F38" s="9">
        <v>-1419660692</v>
      </c>
      <c r="H38" s="9">
        <v>0</v>
      </c>
      <c r="J38" s="9">
        <v>-93405814</v>
      </c>
      <c r="L38" s="10">
        <v>-6.16</v>
      </c>
      <c r="N38" s="9">
        <v>1326254878</v>
      </c>
      <c r="P38" s="71">
        <v>6737393486</v>
      </c>
      <c r="Q38" s="71"/>
      <c r="S38" s="9">
        <v>0</v>
      </c>
      <c r="U38" s="9">
        <v>8063648364</v>
      </c>
      <c r="W38" s="10">
        <v>1.28</v>
      </c>
    </row>
    <row r="39" spans="1:23" ht="21.75" customHeight="1" x14ac:dyDescent="0.2">
      <c r="A39" s="70" t="s">
        <v>46</v>
      </c>
      <c r="B39" s="70"/>
      <c r="D39" s="9">
        <v>0</v>
      </c>
      <c r="F39" s="9">
        <v>-1284791196</v>
      </c>
      <c r="H39" s="9">
        <v>0</v>
      </c>
      <c r="J39" s="9">
        <v>-1284791196</v>
      </c>
      <c r="L39" s="10">
        <v>-84.68</v>
      </c>
      <c r="N39" s="9">
        <v>6308000000</v>
      </c>
      <c r="P39" s="71">
        <v>16472681320</v>
      </c>
      <c r="Q39" s="71"/>
      <c r="S39" s="9">
        <v>0</v>
      </c>
      <c r="U39" s="9">
        <v>22780681320</v>
      </c>
      <c r="W39" s="10">
        <v>3.62</v>
      </c>
    </row>
    <row r="40" spans="1:23" ht="21.75" customHeight="1" x14ac:dyDescent="0.2">
      <c r="A40" s="70" t="s">
        <v>35</v>
      </c>
      <c r="B40" s="70"/>
      <c r="D40" s="9">
        <v>0</v>
      </c>
      <c r="F40" s="9">
        <v>-7330717957</v>
      </c>
      <c r="H40" s="9">
        <v>0</v>
      </c>
      <c r="J40" s="9">
        <v>-7330717957</v>
      </c>
      <c r="L40" s="10">
        <v>-483.19</v>
      </c>
      <c r="N40" s="9">
        <v>11093715720</v>
      </c>
      <c r="P40" s="71">
        <v>-9109690477</v>
      </c>
      <c r="Q40" s="71"/>
      <c r="S40" s="9">
        <v>0</v>
      </c>
      <c r="U40" s="9">
        <v>1984025243</v>
      </c>
      <c r="W40" s="10">
        <v>0.32</v>
      </c>
    </row>
    <row r="41" spans="1:23" ht="21.75" customHeight="1" x14ac:dyDescent="0.2">
      <c r="A41" s="70" t="s">
        <v>42</v>
      </c>
      <c r="B41" s="70"/>
      <c r="D41" s="9">
        <v>0</v>
      </c>
      <c r="F41" s="9">
        <v>-1735434</v>
      </c>
      <c r="H41" s="9">
        <v>0</v>
      </c>
      <c r="J41" s="9">
        <v>-1735434</v>
      </c>
      <c r="L41" s="10">
        <v>-0.11</v>
      </c>
      <c r="N41" s="9">
        <v>3200377214</v>
      </c>
      <c r="P41" s="71">
        <v>-13072285144</v>
      </c>
      <c r="Q41" s="71"/>
      <c r="S41" s="9">
        <v>0</v>
      </c>
      <c r="U41" s="9">
        <v>-9871907930</v>
      </c>
      <c r="W41" s="10">
        <v>-1.57</v>
      </c>
    </row>
    <row r="42" spans="1:23" ht="21.75" customHeight="1" x14ac:dyDescent="0.2">
      <c r="A42" s="70" t="s">
        <v>21</v>
      </c>
      <c r="B42" s="70"/>
      <c r="D42" s="9">
        <v>0</v>
      </c>
      <c r="F42" s="9">
        <v>-2266846254</v>
      </c>
      <c r="H42" s="9">
        <v>0</v>
      </c>
      <c r="J42" s="9">
        <v>-2266846254</v>
      </c>
      <c r="L42" s="10">
        <v>-149.41</v>
      </c>
      <c r="N42" s="9">
        <v>0</v>
      </c>
      <c r="P42" s="71">
        <v>12356118315</v>
      </c>
      <c r="Q42" s="71"/>
      <c r="S42" s="9">
        <v>0</v>
      </c>
      <c r="U42" s="9">
        <v>12356118315</v>
      </c>
      <c r="W42" s="10">
        <v>1.96</v>
      </c>
    </row>
    <row r="43" spans="1:23" ht="21.75" customHeight="1" x14ac:dyDescent="0.2">
      <c r="A43" s="70" t="s">
        <v>29</v>
      </c>
      <c r="B43" s="70"/>
      <c r="D43" s="9">
        <v>0</v>
      </c>
      <c r="F43" s="9">
        <v>-5438433416</v>
      </c>
      <c r="H43" s="9">
        <v>0</v>
      </c>
      <c r="J43" s="9">
        <v>-5438433416</v>
      </c>
      <c r="L43" s="10">
        <v>-358.46</v>
      </c>
      <c r="N43" s="9">
        <v>0</v>
      </c>
      <c r="P43" s="71">
        <v>-8397456231</v>
      </c>
      <c r="Q43" s="71"/>
      <c r="S43" s="9">
        <v>0</v>
      </c>
      <c r="U43" s="9">
        <v>-8397456231</v>
      </c>
      <c r="W43" s="10">
        <v>-1.33</v>
      </c>
    </row>
    <row r="44" spans="1:23" ht="21.75" customHeight="1" x14ac:dyDescent="0.2">
      <c r="A44" s="70" t="s">
        <v>20</v>
      </c>
      <c r="B44" s="70"/>
      <c r="D44" s="9">
        <v>0</v>
      </c>
      <c r="F44" s="9">
        <v>1070942381</v>
      </c>
      <c r="H44" s="9">
        <v>0</v>
      </c>
      <c r="J44" s="9">
        <v>1070942381</v>
      </c>
      <c r="L44" s="10">
        <v>70.59</v>
      </c>
      <c r="N44" s="9">
        <v>0</v>
      </c>
      <c r="P44" s="71">
        <v>8601014645</v>
      </c>
      <c r="Q44" s="71"/>
      <c r="S44" s="9">
        <v>0</v>
      </c>
      <c r="U44" s="9">
        <v>8601014645</v>
      </c>
      <c r="W44" s="10">
        <v>1.37</v>
      </c>
    </row>
    <row r="45" spans="1:23" ht="21.75" customHeight="1" x14ac:dyDescent="0.2">
      <c r="A45" s="70" t="s">
        <v>58</v>
      </c>
      <c r="B45" s="70"/>
      <c r="D45" s="9">
        <v>0</v>
      </c>
      <c r="F45" s="9">
        <v>91665902</v>
      </c>
      <c r="H45" s="9">
        <v>0</v>
      </c>
      <c r="J45" s="9">
        <v>91665902</v>
      </c>
      <c r="L45" s="10">
        <v>6.04</v>
      </c>
      <c r="N45" s="9">
        <v>0</v>
      </c>
      <c r="P45" s="71">
        <v>1399666574</v>
      </c>
      <c r="Q45" s="71"/>
      <c r="S45" s="9">
        <v>0</v>
      </c>
      <c r="U45" s="9">
        <v>1399666574</v>
      </c>
      <c r="W45" s="10">
        <v>0.22</v>
      </c>
    </row>
    <row r="46" spans="1:23" ht="21.75" customHeight="1" x14ac:dyDescent="0.2">
      <c r="A46" s="70" t="s">
        <v>56</v>
      </c>
      <c r="B46" s="70"/>
      <c r="D46" s="9">
        <v>0</v>
      </c>
      <c r="F46" s="9">
        <v>-1503322786</v>
      </c>
      <c r="H46" s="9">
        <v>0</v>
      </c>
      <c r="J46" s="9">
        <v>-1503322786</v>
      </c>
      <c r="L46" s="10">
        <v>-99.09</v>
      </c>
      <c r="N46" s="9">
        <v>0</v>
      </c>
      <c r="P46" s="71">
        <v>1698545144</v>
      </c>
      <c r="Q46" s="71"/>
      <c r="S46" s="9">
        <v>0</v>
      </c>
      <c r="U46" s="9">
        <v>1698545144</v>
      </c>
      <c r="W46" s="10">
        <v>0.27</v>
      </c>
    </row>
    <row r="47" spans="1:23" ht="21.75" customHeight="1" x14ac:dyDescent="0.2">
      <c r="A47" s="70" t="s">
        <v>30</v>
      </c>
      <c r="B47" s="70"/>
      <c r="D47" s="9">
        <v>0</v>
      </c>
      <c r="F47" s="9">
        <v>-5537939846</v>
      </c>
      <c r="H47" s="9">
        <v>0</v>
      </c>
      <c r="J47" s="9">
        <v>-5537939846</v>
      </c>
      <c r="L47" s="10">
        <v>-365.02</v>
      </c>
      <c r="N47" s="9">
        <v>0</v>
      </c>
      <c r="P47" s="71">
        <v>-13430984816</v>
      </c>
      <c r="Q47" s="71"/>
      <c r="S47" s="9">
        <v>0</v>
      </c>
      <c r="U47" s="9">
        <v>-13430984816</v>
      </c>
      <c r="W47" s="10">
        <v>-2.13</v>
      </c>
    </row>
    <row r="48" spans="1:23" ht="21.75" customHeight="1" x14ac:dyDescent="0.2">
      <c r="A48" s="70" t="s">
        <v>22</v>
      </c>
      <c r="B48" s="70"/>
      <c r="D48" s="9">
        <v>0</v>
      </c>
      <c r="F48" s="9">
        <v>-32711668</v>
      </c>
      <c r="H48" s="9">
        <v>0</v>
      </c>
      <c r="J48" s="9">
        <v>-32711668</v>
      </c>
      <c r="L48" s="10">
        <v>-2.16</v>
      </c>
      <c r="N48" s="9">
        <v>0</v>
      </c>
      <c r="P48" s="71">
        <v>4906718366</v>
      </c>
      <c r="Q48" s="71"/>
      <c r="S48" s="9">
        <v>0</v>
      </c>
      <c r="U48" s="9">
        <v>4906718366</v>
      </c>
      <c r="W48" s="10">
        <v>0.78</v>
      </c>
    </row>
    <row r="49" spans="1:23" ht="21.75" customHeight="1" x14ac:dyDescent="0.2">
      <c r="A49" s="70" t="s">
        <v>60</v>
      </c>
      <c r="B49" s="70"/>
      <c r="D49" s="9">
        <v>0</v>
      </c>
      <c r="F49" s="9">
        <v>1382711170</v>
      </c>
      <c r="H49" s="9">
        <v>0</v>
      </c>
      <c r="J49" s="9">
        <v>1382711170</v>
      </c>
      <c r="L49" s="10">
        <v>91.14</v>
      </c>
      <c r="N49" s="9">
        <v>0</v>
      </c>
      <c r="P49" s="71">
        <v>10908385231</v>
      </c>
      <c r="Q49" s="71"/>
      <c r="S49" s="9">
        <v>0</v>
      </c>
      <c r="U49" s="9">
        <v>10908385231</v>
      </c>
      <c r="W49" s="10">
        <v>1.73</v>
      </c>
    </row>
    <row r="50" spans="1:23" ht="21.75" customHeight="1" x14ac:dyDescent="0.2">
      <c r="A50" s="70" t="s">
        <v>23</v>
      </c>
      <c r="B50" s="70"/>
      <c r="D50" s="9">
        <v>0</v>
      </c>
      <c r="F50" s="9">
        <v>8727634652</v>
      </c>
      <c r="H50" s="9">
        <v>0</v>
      </c>
      <c r="J50" s="9">
        <v>8727634652</v>
      </c>
      <c r="L50" s="10">
        <v>575.26</v>
      </c>
      <c r="N50" s="9">
        <v>0</v>
      </c>
      <c r="P50" s="71">
        <v>29627461657</v>
      </c>
      <c r="Q50" s="71"/>
      <c r="S50" s="9">
        <v>0</v>
      </c>
      <c r="U50" s="9">
        <v>29627461657</v>
      </c>
      <c r="W50" s="10">
        <v>4.71</v>
      </c>
    </row>
    <row r="51" spans="1:23" ht="21.75" customHeight="1" x14ac:dyDescent="0.2">
      <c r="A51" s="70" t="s">
        <v>49</v>
      </c>
      <c r="B51" s="70"/>
      <c r="D51" s="9">
        <v>0</v>
      </c>
      <c r="F51" s="9">
        <v>-1172118937</v>
      </c>
      <c r="H51" s="9">
        <v>0</v>
      </c>
      <c r="J51" s="9">
        <v>-1172118937</v>
      </c>
      <c r="L51" s="10">
        <v>-77.260000000000005</v>
      </c>
      <c r="N51" s="9">
        <v>0</v>
      </c>
      <c r="P51" s="71">
        <v>1846834649</v>
      </c>
      <c r="Q51" s="71"/>
      <c r="S51" s="9">
        <v>0</v>
      </c>
      <c r="U51" s="9">
        <v>1846834649</v>
      </c>
      <c r="W51" s="10">
        <v>0.28999999999999998</v>
      </c>
    </row>
    <row r="52" spans="1:23" ht="21.75" customHeight="1" x14ac:dyDescent="0.2">
      <c r="A52" s="70" t="s">
        <v>48</v>
      </c>
      <c r="B52" s="70"/>
      <c r="D52" s="9">
        <v>0</v>
      </c>
      <c r="F52" s="9">
        <v>222511781</v>
      </c>
      <c r="H52" s="9">
        <v>0</v>
      </c>
      <c r="J52" s="9">
        <v>222511781</v>
      </c>
      <c r="L52" s="10">
        <v>14.67</v>
      </c>
      <c r="N52" s="9">
        <v>0</v>
      </c>
      <c r="P52" s="71">
        <v>-8368232180</v>
      </c>
      <c r="Q52" s="71"/>
      <c r="S52" s="9">
        <v>0</v>
      </c>
      <c r="U52" s="9">
        <v>-8368232180</v>
      </c>
      <c r="W52" s="10">
        <v>-1.33</v>
      </c>
    </row>
    <row r="53" spans="1:23" ht="21.75" customHeight="1" x14ac:dyDescent="0.2">
      <c r="A53" s="70" t="s">
        <v>37</v>
      </c>
      <c r="B53" s="7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71">
        <v>4070769869</v>
      </c>
      <c r="Q53" s="71"/>
      <c r="S53" s="9">
        <v>0</v>
      </c>
      <c r="U53" s="9">
        <v>4070769869</v>
      </c>
      <c r="W53" s="10">
        <v>0.65</v>
      </c>
    </row>
    <row r="54" spans="1:23" ht="21.75" customHeight="1" x14ac:dyDescent="0.2">
      <c r="A54" s="70" t="s">
        <v>41</v>
      </c>
      <c r="B54" s="70"/>
      <c r="D54" s="9">
        <v>0</v>
      </c>
      <c r="F54" s="9">
        <v>-175024754</v>
      </c>
      <c r="H54" s="9">
        <v>0</v>
      </c>
      <c r="J54" s="9">
        <v>-175024754</v>
      </c>
      <c r="L54" s="10">
        <v>-11.54</v>
      </c>
      <c r="N54" s="9">
        <v>0</v>
      </c>
      <c r="P54" s="71">
        <v>-823112801</v>
      </c>
      <c r="Q54" s="71"/>
      <c r="S54" s="9">
        <v>0</v>
      </c>
      <c r="U54" s="9">
        <v>-823112801</v>
      </c>
      <c r="W54" s="10">
        <v>-0.13</v>
      </c>
    </row>
    <row r="55" spans="1:23" ht="21.75" customHeight="1" x14ac:dyDescent="0.2">
      <c r="A55" s="70" t="s">
        <v>32</v>
      </c>
      <c r="B55" s="70"/>
      <c r="D55" s="9">
        <v>0</v>
      </c>
      <c r="F55" s="9">
        <v>-8053140499</v>
      </c>
      <c r="H55" s="9">
        <v>0</v>
      </c>
      <c r="J55" s="9">
        <v>-8053140499</v>
      </c>
      <c r="L55" s="10">
        <v>-530.79999999999995</v>
      </c>
      <c r="N55" s="9">
        <v>0</v>
      </c>
      <c r="P55" s="71">
        <v>-17948147030</v>
      </c>
      <c r="Q55" s="71"/>
      <c r="S55" s="9">
        <v>0</v>
      </c>
      <c r="U55" s="9">
        <v>-17948147030</v>
      </c>
      <c r="W55" s="10">
        <v>-2.85</v>
      </c>
    </row>
    <row r="56" spans="1:23" ht="21.75" customHeight="1" x14ac:dyDescent="0.2">
      <c r="A56" s="70" t="s">
        <v>27</v>
      </c>
      <c r="B56" s="70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71">
        <v>-15016568543</v>
      </c>
      <c r="Q56" s="71"/>
      <c r="S56" s="9">
        <v>0</v>
      </c>
      <c r="U56" s="9">
        <v>-15016568543</v>
      </c>
      <c r="W56" s="10">
        <v>-2.38</v>
      </c>
    </row>
    <row r="57" spans="1:23" ht="21.75" customHeight="1" x14ac:dyDescent="0.2">
      <c r="A57" s="70" t="s">
        <v>31</v>
      </c>
      <c r="B57" s="70"/>
      <c r="D57" s="9">
        <v>0</v>
      </c>
      <c r="F57" s="9">
        <v>-5215094954</v>
      </c>
      <c r="H57" s="9">
        <v>0</v>
      </c>
      <c r="J57" s="9">
        <v>-5215094954</v>
      </c>
      <c r="L57" s="10">
        <v>-343.74</v>
      </c>
      <c r="N57" s="9">
        <v>0</v>
      </c>
      <c r="P57" s="71">
        <v>-3250266900</v>
      </c>
      <c r="Q57" s="71"/>
      <c r="S57" s="9">
        <v>0</v>
      </c>
      <c r="U57" s="9">
        <v>-3250266900</v>
      </c>
      <c r="W57" s="10">
        <v>-0.52</v>
      </c>
    </row>
    <row r="58" spans="1:23" ht="21.75" customHeight="1" x14ac:dyDescent="0.2">
      <c r="A58" s="70" t="s">
        <v>33</v>
      </c>
      <c r="B58" s="70"/>
      <c r="D58" s="9">
        <v>0</v>
      </c>
      <c r="F58" s="9">
        <v>-5248711392</v>
      </c>
      <c r="H58" s="9">
        <v>0</v>
      </c>
      <c r="J58" s="9">
        <v>-5248711392</v>
      </c>
      <c r="L58" s="10">
        <v>-345.96</v>
      </c>
      <c r="N58" s="9">
        <v>0</v>
      </c>
      <c r="P58" s="71">
        <v>-8915379587</v>
      </c>
      <c r="Q58" s="71"/>
      <c r="S58" s="9">
        <v>0</v>
      </c>
      <c r="U58" s="9">
        <v>-8915379587</v>
      </c>
      <c r="W58" s="10">
        <v>-1.42</v>
      </c>
    </row>
    <row r="59" spans="1:23" ht="21.75" customHeight="1" x14ac:dyDescent="0.2">
      <c r="A59" s="70" t="s">
        <v>25</v>
      </c>
      <c r="B59" s="70"/>
      <c r="D59" s="9">
        <v>0</v>
      </c>
      <c r="F59" s="9">
        <v>-1881384936</v>
      </c>
      <c r="H59" s="9">
        <v>0</v>
      </c>
      <c r="J59" s="9">
        <v>-1881384936</v>
      </c>
      <c r="L59" s="10">
        <v>-124.01</v>
      </c>
      <c r="N59" s="9">
        <v>0</v>
      </c>
      <c r="P59" s="71">
        <v>-3527590361</v>
      </c>
      <c r="Q59" s="71"/>
      <c r="S59" s="9">
        <v>0</v>
      </c>
      <c r="U59" s="9">
        <v>-3527590361</v>
      </c>
      <c r="W59" s="10">
        <v>-0.56000000000000005</v>
      </c>
    </row>
    <row r="60" spans="1:23" ht="21.75" customHeight="1" x14ac:dyDescent="0.2">
      <c r="A60" s="70" t="s">
        <v>54</v>
      </c>
      <c r="B60" s="70"/>
      <c r="D60" s="9">
        <v>0</v>
      </c>
      <c r="F60" s="9">
        <v>-5001040800</v>
      </c>
      <c r="H60" s="9">
        <v>0</v>
      </c>
      <c r="J60" s="9">
        <v>-5001040800</v>
      </c>
      <c r="L60" s="10">
        <v>-329.63</v>
      </c>
      <c r="N60" s="9">
        <v>0</v>
      </c>
      <c r="P60" s="71">
        <v>-9534085230</v>
      </c>
      <c r="Q60" s="71"/>
      <c r="S60" s="9">
        <v>0</v>
      </c>
      <c r="U60" s="9">
        <v>-9534085230</v>
      </c>
      <c r="W60" s="10">
        <v>-1.51</v>
      </c>
    </row>
    <row r="61" spans="1:23" ht="21.75" customHeight="1" x14ac:dyDescent="0.2">
      <c r="A61" s="70" t="s">
        <v>55</v>
      </c>
      <c r="B61" s="70"/>
      <c r="D61" s="9">
        <v>0</v>
      </c>
      <c r="F61" s="9">
        <v>3933754513</v>
      </c>
      <c r="H61" s="9">
        <v>0</v>
      </c>
      <c r="J61" s="9">
        <v>3933754513</v>
      </c>
      <c r="L61" s="10">
        <v>259.27999999999997</v>
      </c>
      <c r="N61" s="9">
        <v>0</v>
      </c>
      <c r="P61" s="71">
        <v>44876051956</v>
      </c>
      <c r="Q61" s="71"/>
      <c r="S61" s="9">
        <v>0</v>
      </c>
      <c r="U61" s="9">
        <v>44876051956</v>
      </c>
      <c r="W61" s="10">
        <v>7.13</v>
      </c>
    </row>
    <row r="62" spans="1:23" ht="21.75" customHeight="1" x14ac:dyDescent="0.2">
      <c r="A62" s="70" t="s">
        <v>34</v>
      </c>
      <c r="B62" s="70"/>
      <c r="D62" s="9">
        <v>0</v>
      </c>
      <c r="F62" s="9">
        <v>967925052</v>
      </c>
      <c r="H62" s="9">
        <v>0</v>
      </c>
      <c r="J62" s="9">
        <v>967925052</v>
      </c>
      <c r="L62" s="10">
        <v>63.8</v>
      </c>
      <c r="N62" s="9">
        <v>0</v>
      </c>
      <c r="P62" s="71">
        <v>-5127658119</v>
      </c>
      <c r="Q62" s="71"/>
      <c r="S62" s="9">
        <v>0</v>
      </c>
      <c r="U62" s="9">
        <v>-5127658119</v>
      </c>
      <c r="W62" s="10">
        <v>-0.81</v>
      </c>
    </row>
    <row r="63" spans="1:23" ht="21.75" customHeight="1" x14ac:dyDescent="0.2">
      <c r="A63" s="70" t="s">
        <v>39</v>
      </c>
      <c r="B63" s="70"/>
      <c r="D63" s="9">
        <v>0</v>
      </c>
      <c r="F63" s="9">
        <v>74689257</v>
      </c>
      <c r="H63" s="9">
        <v>0</v>
      </c>
      <c r="J63" s="9">
        <v>74689257</v>
      </c>
      <c r="L63" s="10">
        <v>4.92</v>
      </c>
      <c r="N63" s="9">
        <v>0</v>
      </c>
      <c r="P63" s="71">
        <v>-2800054098</v>
      </c>
      <c r="Q63" s="71"/>
      <c r="S63" s="9">
        <v>0</v>
      </c>
      <c r="U63" s="9">
        <v>-2800054098</v>
      </c>
      <c r="W63" s="10">
        <v>-0.44</v>
      </c>
    </row>
    <row r="64" spans="1:23" ht="21.75" customHeight="1" x14ac:dyDescent="0.2">
      <c r="A64" s="70" t="s">
        <v>40</v>
      </c>
      <c r="B64" s="70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71">
        <v>-406755502</v>
      </c>
      <c r="Q64" s="71"/>
      <c r="S64" s="9">
        <v>0</v>
      </c>
      <c r="U64" s="9">
        <v>-406755502</v>
      </c>
      <c r="W64" s="10">
        <v>-0.06</v>
      </c>
    </row>
    <row r="65" spans="1:23" ht="21.75" customHeight="1" x14ac:dyDescent="0.2">
      <c r="A65" s="70" t="s">
        <v>28</v>
      </c>
      <c r="B65" s="70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71">
        <v>-13084165880</v>
      </c>
      <c r="Q65" s="71"/>
      <c r="S65" s="9">
        <v>0</v>
      </c>
      <c r="U65" s="9">
        <v>-13084165880</v>
      </c>
      <c r="W65" s="10">
        <v>-2.08</v>
      </c>
    </row>
    <row r="66" spans="1:23" ht="21.75" customHeight="1" x14ac:dyDescent="0.2">
      <c r="A66" s="70" t="s">
        <v>36</v>
      </c>
      <c r="B66" s="70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71">
        <v>1818952831</v>
      </c>
      <c r="Q66" s="71"/>
      <c r="S66" s="9">
        <v>0</v>
      </c>
      <c r="U66" s="9">
        <v>1818952831</v>
      </c>
      <c r="W66" s="10">
        <v>0.28999999999999998</v>
      </c>
    </row>
    <row r="67" spans="1:23" ht="21.75" customHeight="1" x14ac:dyDescent="0.2">
      <c r="A67" s="70" t="s">
        <v>19</v>
      </c>
      <c r="B67" s="70"/>
      <c r="D67" s="9">
        <v>0</v>
      </c>
      <c r="F67" s="9">
        <v>-54847724</v>
      </c>
      <c r="H67" s="9">
        <v>0</v>
      </c>
      <c r="J67" s="9">
        <v>-54847724</v>
      </c>
      <c r="L67" s="10">
        <v>-3.62</v>
      </c>
      <c r="N67" s="9">
        <v>0</v>
      </c>
      <c r="P67" s="71">
        <v>-209304119</v>
      </c>
      <c r="Q67" s="71"/>
      <c r="S67" s="9">
        <v>0</v>
      </c>
      <c r="U67" s="9">
        <v>-209304119</v>
      </c>
      <c r="W67" s="10">
        <v>-0.03</v>
      </c>
    </row>
    <row r="68" spans="1:23" ht="21.75" customHeight="1" x14ac:dyDescent="0.2">
      <c r="A68" s="70" t="s">
        <v>59</v>
      </c>
      <c r="B68" s="70"/>
      <c r="D68" s="9">
        <v>0</v>
      </c>
      <c r="F68" s="9">
        <v>-461405550</v>
      </c>
      <c r="H68" s="9">
        <v>0</v>
      </c>
      <c r="J68" s="9">
        <v>-461405550</v>
      </c>
      <c r="L68" s="10">
        <v>-30.41</v>
      </c>
      <c r="N68" s="9">
        <v>0</v>
      </c>
      <c r="P68" s="71">
        <v>582566804</v>
      </c>
      <c r="Q68" s="71"/>
      <c r="S68" s="9">
        <v>0</v>
      </c>
      <c r="U68" s="9">
        <v>582566804</v>
      </c>
      <c r="W68" s="10">
        <v>0.09</v>
      </c>
    </row>
    <row r="69" spans="1:23" ht="21.75" customHeight="1" x14ac:dyDescent="0.2">
      <c r="A69" s="72" t="s">
        <v>26</v>
      </c>
      <c r="B69" s="72"/>
      <c r="D69" s="13">
        <v>0</v>
      </c>
      <c r="F69" s="13">
        <v>73946758</v>
      </c>
      <c r="H69" s="13">
        <v>0</v>
      </c>
      <c r="J69" s="13">
        <v>73946758</v>
      </c>
      <c r="L69" s="14">
        <v>4.87</v>
      </c>
      <c r="N69" s="13">
        <v>0</v>
      </c>
      <c r="P69" s="71">
        <v>-3732938863</v>
      </c>
      <c r="Q69" s="92"/>
      <c r="S69" s="13">
        <v>0</v>
      </c>
      <c r="U69" s="13">
        <v>-3732938863</v>
      </c>
      <c r="W69" s="14">
        <v>-0.59</v>
      </c>
    </row>
    <row r="70" spans="1:23" ht="21.75" customHeight="1" x14ac:dyDescent="0.2">
      <c r="A70" s="74" t="s">
        <v>65</v>
      </c>
      <c r="B70" s="74"/>
      <c r="D70" s="16">
        <v>14798776293</v>
      </c>
      <c r="F70" s="16">
        <v>-32313086598</v>
      </c>
      <c r="H70" s="16">
        <v>0</v>
      </c>
      <c r="J70" s="16">
        <v>-17514310305</v>
      </c>
      <c r="L70" s="17">
        <v>-1154.42</v>
      </c>
      <c r="N70" s="16">
        <v>64351987445</v>
      </c>
      <c r="Q70" s="16">
        <v>297837430442</v>
      </c>
      <c r="S70" s="16">
        <v>138919216775</v>
      </c>
      <c r="U70" s="16">
        <v>501108634662</v>
      </c>
      <c r="W70" s="17">
        <v>79.61</v>
      </c>
    </row>
  </sheetData>
  <mergeCells count="13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P69:Q69"/>
    <mergeCell ref="A70:B70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view="pageBreakPreview" zoomScaleNormal="100" zoomScaleSheetLayoutView="100" workbookViewId="0">
      <selection activeCell="S24" sqref="S24"/>
    </sheetView>
  </sheetViews>
  <sheetFormatPr defaultRowHeight="12.75" x14ac:dyDescent="0.2"/>
  <cols>
    <col min="1" max="1" width="5.140625" customWidth="1"/>
    <col min="2" max="2" width="25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14.45" customHeight="1" x14ac:dyDescent="0.2"/>
    <row r="5" spans="1:23" ht="14.45" customHeight="1" x14ac:dyDescent="0.2">
      <c r="A5" s="1" t="s">
        <v>138</v>
      </c>
      <c r="B5" s="79" t="s">
        <v>139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14.45" customHeight="1" x14ac:dyDescent="0.2">
      <c r="D6" s="76" t="s">
        <v>117</v>
      </c>
      <c r="E6" s="76"/>
      <c r="F6" s="76"/>
      <c r="G6" s="76"/>
      <c r="H6" s="76"/>
      <c r="I6" s="76"/>
      <c r="J6" s="76"/>
      <c r="K6" s="76"/>
      <c r="L6" s="76"/>
      <c r="N6" s="76" t="s">
        <v>118</v>
      </c>
      <c r="O6" s="76"/>
      <c r="P6" s="76"/>
      <c r="Q6" s="76"/>
      <c r="R6" s="76"/>
      <c r="S6" s="76"/>
      <c r="T6" s="76"/>
      <c r="U6" s="76"/>
      <c r="V6" s="76"/>
      <c r="W6" s="76"/>
    </row>
    <row r="7" spans="1:23" ht="14.45" customHeight="1" x14ac:dyDescent="0.2">
      <c r="D7" s="3"/>
      <c r="E7" s="3"/>
      <c r="F7" s="3"/>
      <c r="G7" s="3"/>
      <c r="H7" s="3"/>
      <c r="I7" s="3"/>
      <c r="J7" s="75" t="s">
        <v>65</v>
      </c>
      <c r="K7" s="75"/>
      <c r="L7" s="75"/>
      <c r="N7" s="3"/>
      <c r="O7" s="3"/>
      <c r="P7" s="3"/>
      <c r="Q7" s="3"/>
      <c r="R7" s="3"/>
      <c r="S7" s="3"/>
      <c r="T7" s="3"/>
      <c r="U7" s="75" t="s">
        <v>65</v>
      </c>
      <c r="V7" s="75"/>
      <c r="W7" s="75"/>
    </row>
    <row r="8" spans="1:23" ht="14.45" customHeight="1" x14ac:dyDescent="0.2">
      <c r="A8" s="76" t="s">
        <v>69</v>
      </c>
      <c r="B8" s="76"/>
      <c r="D8" s="2" t="s">
        <v>140</v>
      </c>
      <c r="F8" s="2" t="s">
        <v>121</v>
      </c>
      <c r="H8" s="2" t="s">
        <v>122</v>
      </c>
      <c r="J8" s="4" t="s">
        <v>95</v>
      </c>
      <c r="K8" s="3"/>
      <c r="L8" s="4" t="s">
        <v>103</v>
      </c>
      <c r="N8" s="2" t="s">
        <v>140</v>
      </c>
      <c r="P8" s="76" t="s">
        <v>121</v>
      </c>
      <c r="Q8" s="76"/>
      <c r="S8" s="2" t="s">
        <v>122</v>
      </c>
      <c r="U8" s="4" t="s">
        <v>95</v>
      </c>
      <c r="V8" s="3"/>
      <c r="W8" s="4" t="s">
        <v>103</v>
      </c>
    </row>
    <row r="9" spans="1:23" ht="21.75" customHeight="1" x14ac:dyDescent="0.2">
      <c r="A9" s="77" t="s">
        <v>141</v>
      </c>
      <c r="B9" s="7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78">
        <v>0</v>
      </c>
      <c r="Q9" s="78"/>
      <c r="S9" s="6">
        <v>10527232185</v>
      </c>
      <c r="U9" s="6">
        <v>10527232185</v>
      </c>
      <c r="W9" s="7">
        <v>1.67</v>
      </c>
    </row>
    <row r="10" spans="1:23" ht="21.75" customHeight="1" x14ac:dyDescent="0.2">
      <c r="A10" s="70" t="s">
        <v>142</v>
      </c>
      <c r="B10" s="7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71">
        <v>0</v>
      </c>
      <c r="Q10" s="71"/>
      <c r="S10" s="9">
        <v>3740487472</v>
      </c>
      <c r="U10" s="9">
        <v>3740487472</v>
      </c>
      <c r="W10" s="10">
        <v>0.59</v>
      </c>
    </row>
    <row r="11" spans="1:23" ht="21.75" customHeight="1" x14ac:dyDescent="0.2">
      <c r="A11" s="70" t="s">
        <v>143</v>
      </c>
      <c r="B11" s="7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71">
        <v>0</v>
      </c>
      <c r="Q11" s="71"/>
      <c r="S11" s="9">
        <v>8174587328</v>
      </c>
      <c r="U11" s="9">
        <v>8174587328</v>
      </c>
      <c r="W11" s="10">
        <v>1.3</v>
      </c>
    </row>
    <row r="12" spans="1:23" ht="21.75" customHeight="1" x14ac:dyDescent="0.2">
      <c r="A12" s="70" t="s">
        <v>144</v>
      </c>
      <c r="B12" s="7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71">
        <v>0</v>
      </c>
      <c r="Q12" s="71"/>
      <c r="S12" s="9">
        <v>7081604612</v>
      </c>
      <c r="U12" s="9">
        <v>7081604612</v>
      </c>
      <c r="W12" s="10">
        <v>1.1200000000000001</v>
      </c>
    </row>
    <row r="13" spans="1:23" ht="21.75" customHeight="1" x14ac:dyDescent="0.2">
      <c r="A13" s="70" t="s">
        <v>145</v>
      </c>
      <c r="B13" s="7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71">
        <v>0</v>
      </c>
      <c r="Q13" s="71"/>
      <c r="S13" s="9">
        <v>2742900</v>
      </c>
      <c r="U13" s="9">
        <v>2742900</v>
      </c>
      <c r="W13" s="10">
        <v>0</v>
      </c>
    </row>
    <row r="14" spans="1:23" ht="21.75" customHeight="1" x14ac:dyDescent="0.2">
      <c r="A14" s="70" t="s">
        <v>146</v>
      </c>
      <c r="B14" s="7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71">
        <v>0</v>
      </c>
      <c r="Q14" s="71"/>
      <c r="S14" s="9">
        <v>8193238154</v>
      </c>
      <c r="U14" s="9">
        <v>8193238154</v>
      </c>
      <c r="W14" s="10">
        <v>1.3</v>
      </c>
    </row>
    <row r="15" spans="1:23" ht="21.75" customHeight="1" x14ac:dyDescent="0.2">
      <c r="A15" s="70" t="s">
        <v>147</v>
      </c>
      <c r="B15" s="7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71">
        <v>0</v>
      </c>
      <c r="Q15" s="71"/>
      <c r="S15" s="9">
        <v>2089157202</v>
      </c>
      <c r="U15" s="9">
        <v>2089157202</v>
      </c>
      <c r="W15" s="10">
        <v>0.33</v>
      </c>
    </row>
    <row r="16" spans="1:23" ht="21.75" customHeight="1" x14ac:dyDescent="0.2">
      <c r="A16" s="72" t="s">
        <v>148</v>
      </c>
      <c r="B16" s="72"/>
      <c r="D16" s="13">
        <v>0</v>
      </c>
      <c r="F16" s="13">
        <v>0</v>
      </c>
      <c r="H16" s="13">
        <v>0</v>
      </c>
      <c r="J16" s="13">
        <v>0</v>
      </c>
      <c r="L16" s="14">
        <v>0</v>
      </c>
      <c r="N16" s="13">
        <v>0</v>
      </c>
      <c r="P16" s="71">
        <v>0</v>
      </c>
      <c r="Q16" s="92"/>
      <c r="S16" s="13">
        <v>760464935</v>
      </c>
      <c r="U16" s="13">
        <v>760464935</v>
      </c>
      <c r="W16" s="14">
        <v>0.12</v>
      </c>
    </row>
    <row r="17" spans="1:23" ht="21.75" customHeight="1" x14ac:dyDescent="0.2">
      <c r="A17" s="74" t="s">
        <v>65</v>
      </c>
      <c r="B17" s="74"/>
      <c r="D17" s="16">
        <v>0</v>
      </c>
      <c r="F17" s="16">
        <v>0</v>
      </c>
      <c r="H17" s="16">
        <v>0</v>
      </c>
      <c r="J17" s="16">
        <v>0</v>
      </c>
      <c r="L17" s="17">
        <v>0</v>
      </c>
      <c r="N17" s="16">
        <v>0</v>
      </c>
      <c r="Q17" s="16">
        <v>0</v>
      </c>
      <c r="S17" s="16">
        <v>40569514788</v>
      </c>
      <c r="U17" s="16">
        <v>40569514788</v>
      </c>
      <c r="W17" s="17">
        <v>6.43</v>
      </c>
    </row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tabSelected="1" view="pageBreakPreview" zoomScale="110" zoomScaleNormal="100" zoomScaleSheetLayoutView="110" workbookViewId="0">
      <selection activeCell="D16" sqref="D16"/>
    </sheetView>
  </sheetViews>
  <sheetFormatPr defaultRowHeight="12.75" x14ac:dyDescent="0.2"/>
  <cols>
    <col min="1" max="1" width="5.140625" customWidth="1"/>
    <col min="2" max="2" width="28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8554687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21.75" customHeight="1" x14ac:dyDescent="0.2">
      <c r="A2" s="68" t="s">
        <v>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14.45" customHeight="1" x14ac:dyDescent="0.2">
      <c r="A5" s="1" t="s">
        <v>149</v>
      </c>
      <c r="B5" s="79" t="s">
        <v>150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D6" s="76" t="s">
        <v>117</v>
      </c>
      <c r="E6" s="76"/>
      <c r="F6" s="76"/>
      <c r="G6" s="76"/>
      <c r="H6" s="76"/>
      <c r="I6" s="76"/>
      <c r="J6" s="76"/>
      <c r="L6" s="76" t="s">
        <v>118</v>
      </c>
      <c r="M6" s="76"/>
      <c r="N6" s="76"/>
      <c r="O6" s="76"/>
      <c r="P6" s="76"/>
      <c r="Q6" s="76"/>
      <c r="R6" s="7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6" t="s">
        <v>151</v>
      </c>
      <c r="B8" s="76"/>
      <c r="D8" s="2" t="s">
        <v>152</v>
      </c>
      <c r="F8" s="2" t="s">
        <v>121</v>
      </c>
      <c r="H8" s="2" t="s">
        <v>122</v>
      </c>
      <c r="J8" s="2" t="s">
        <v>65</v>
      </c>
      <c r="L8" s="2" t="s">
        <v>152</v>
      </c>
      <c r="N8" s="2" t="s">
        <v>121</v>
      </c>
      <c r="P8" s="2" t="s">
        <v>122</v>
      </c>
      <c r="R8" s="2" t="s">
        <v>65</v>
      </c>
    </row>
    <row r="9" spans="1:18" ht="21.75" customHeight="1" x14ac:dyDescent="0.2">
      <c r="A9" s="93" t="s">
        <v>79</v>
      </c>
      <c r="B9" s="93"/>
      <c r="D9" s="19">
        <v>2387600199</v>
      </c>
      <c r="F9" s="19">
        <v>0</v>
      </c>
      <c r="H9" s="19">
        <v>0</v>
      </c>
      <c r="J9" s="19">
        <v>2387600199</v>
      </c>
      <c r="L9" s="19">
        <v>21055435886</v>
      </c>
      <c r="N9" s="19">
        <v>-30812499</v>
      </c>
      <c r="P9" s="19">
        <v>0</v>
      </c>
      <c r="R9" s="19">
        <v>21024623387</v>
      </c>
    </row>
    <row r="10" spans="1:18" ht="21.75" customHeight="1" x14ac:dyDescent="0.2">
      <c r="A10" s="74" t="s">
        <v>65</v>
      </c>
      <c r="B10" s="74"/>
      <c r="D10" s="16">
        <v>2387600199</v>
      </c>
      <c r="F10" s="16">
        <v>0</v>
      </c>
      <c r="H10" s="16">
        <v>0</v>
      </c>
      <c r="J10" s="16">
        <v>2387600199</v>
      </c>
      <c r="L10" s="16">
        <v>21055435886</v>
      </c>
      <c r="N10" s="16">
        <v>-30812499</v>
      </c>
      <c r="P10" s="16">
        <v>0</v>
      </c>
      <c r="R10" s="16">
        <v>21024623387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2026-05-25T11:02:43Z</dcterms:created>
  <dcterms:modified xsi:type="dcterms:W3CDTF">2026-05-30T11:36:14Z</dcterms:modified>
</cp:coreProperties>
</file>