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افشای پرتفوی صندوق ها\1404\اسفند 12\"/>
    </mc:Choice>
  </mc:AlternateContent>
  <xr:revisionPtr revIDLastSave="0" documentId="13_ncr:1_{3D68698B-D21B-4E45-9384-2637622B03EB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صورت وضعیت" sheetId="1" r:id="rId1"/>
    <sheet name="سهام" sheetId="2" r:id="rId2"/>
    <sheet name="اوراق" sheetId="5" r:id="rId3"/>
    <sheet name="تعدیل قیمت" sheetId="6" r:id="rId4"/>
    <sheet name="سپرده (2)" sheetId="22" r:id="rId5"/>
    <sheet name="درآمد" sheetId="8" r:id="rId6"/>
    <sheet name="درآمد سرمایه گذاری در سهام" sheetId="9" r:id="rId7"/>
    <sheet name="درآمد سرمایه گذاری در صندوق" sheetId="10" r:id="rId8"/>
    <sheet name="درآمد سرمایه گذاری در اوراق به" sheetId="11" r:id="rId9"/>
    <sheet name="مبالغ تخصیصی اوراق" sheetId="12" r:id="rId10"/>
    <sheet name="درآمد سپرده بانکی (2)" sheetId="23" r:id="rId11"/>
    <sheet name="سایر درآمدها" sheetId="14" r:id="rId12"/>
    <sheet name="درآمد سود سهام" sheetId="15" r:id="rId13"/>
    <sheet name="سود اوراق بهادار" sheetId="17" r:id="rId14"/>
    <sheet name="سود سپرده بانکی (2)" sheetId="24" r:id="rId15"/>
    <sheet name="درآمد ناشی از فروش" sheetId="19" r:id="rId16"/>
    <sheet name="درآمد ناشی از تغییر قیمت اوراق" sheetId="21" r:id="rId17"/>
    <sheet name="Sheet1" sheetId="25" r:id="rId18"/>
  </sheets>
  <externalReferences>
    <externalReference r:id="rId19"/>
  </externalReferences>
  <definedNames>
    <definedName name="_xlnm.Print_Area" localSheetId="2">اوراق!$A$1:$AM$10</definedName>
    <definedName name="_xlnm.Print_Area" localSheetId="3">'تعدیل قیمت'!$A$1:$N$10</definedName>
    <definedName name="_xlnm.Print_Area" localSheetId="5">درآمد!$A$1:$K$13</definedName>
    <definedName name="_xlnm.Print_Area" localSheetId="10">'درآمد سپرده بانکی (2)'!$A$1:$G$15</definedName>
    <definedName name="_xlnm.Print_Area" localSheetId="8">'درآمد سرمایه گذاری در اوراق به'!$A$1:$S$10</definedName>
    <definedName name="_xlnm.Print_Area" localSheetId="6">'درآمد سرمایه گذاری در سهام'!$A$1:$X$69</definedName>
    <definedName name="_xlnm.Print_Area" localSheetId="7">'درآمد سرمایه گذاری در صندوق'!$A$1:$X$17</definedName>
    <definedName name="_xlnm.Print_Area" localSheetId="12">'درآمد سود سهام'!$A$1:$T$17</definedName>
    <definedName name="_xlnm.Print_Area" localSheetId="16">'درآمد ناشی از تغییر قیمت اوراق'!$A$1:$S$54</definedName>
    <definedName name="_xlnm.Print_Area" localSheetId="15">'درآمد ناشی از فروش'!$A$1:$S$37</definedName>
    <definedName name="_xlnm.Print_Area" localSheetId="11">'سایر درآمدها'!$A$1:$G$11</definedName>
    <definedName name="_xlnm.Print_Area" localSheetId="4">'سپرده (2)'!$A$1:$M$15</definedName>
    <definedName name="_xlnm.Print_Area" localSheetId="1">سهام!$A$1:$AC$54</definedName>
    <definedName name="_xlnm.Print_Area" localSheetId="13">'سود اوراق بهادار'!$A$1:$U$9</definedName>
    <definedName name="_xlnm.Print_Area" localSheetId="14">'سود سپرده بانکی (2)'!$A$1:$N$14</definedName>
    <definedName name="_xlnm.Print_Area" localSheetId="0">'صورت وضعیت'!$A$1:$B$21</definedName>
    <definedName name="_xlnm.Print_Area" localSheetId="9">'مبالغ تخصیصی اوراق'!$A$1:$T$13</definedName>
  </definedNames>
  <calcPr calcId="191029"/>
</workbook>
</file>

<file path=xl/calcChain.xml><?xml version="1.0" encoding="utf-8"?>
<calcChain xmlns="http://schemas.openxmlformats.org/spreadsheetml/2006/main">
  <c r="J13" i="8" l="1"/>
  <c r="H13" i="8"/>
  <c r="F11" i="8"/>
  <c r="N15" i="24" l="1"/>
  <c r="K14" i="24"/>
  <c r="I14" i="24"/>
  <c r="E14" i="24"/>
  <c r="C14" i="24"/>
  <c r="M14" i="24"/>
  <c r="G14" i="24"/>
  <c r="F14" i="23"/>
  <c r="D14" i="23"/>
  <c r="A13" i="23"/>
  <c r="A12" i="23"/>
  <c r="A11" i="23"/>
  <c r="A10" i="23"/>
  <c r="A9" i="23"/>
  <c r="A8" i="23"/>
  <c r="J9" i="8"/>
  <c r="J10" i="8"/>
  <c r="J11" i="8"/>
  <c r="J12" i="8"/>
  <c r="J8" i="8"/>
  <c r="H9" i="8"/>
  <c r="H10" i="8"/>
  <c r="H11" i="8"/>
  <c r="H12" i="8"/>
  <c r="H8" i="8"/>
  <c r="F10" i="8"/>
  <c r="F9" i="8"/>
  <c r="F8" i="8"/>
  <c r="J15" i="22"/>
  <c r="D15" i="22"/>
  <c r="H15" i="22"/>
  <c r="F15" i="22"/>
  <c r="L15" i="22"/>
</calcChain>
</file>

<file path=xl/sharedStrings.xml><?xml version="1.0" encoding="utf-8"?>
<sst xmlns="http://schemas.openxmlformats.org/spreadsheetml/2006/main" count="519" uniqueCount="208">
  <si>
    <t>صندوق سرمایه‌گذاری مشترک امین آوید</t>
  </si>
  <si>
    <t>صورت وضعیت پرتفوی</t>
  </si>
  <si>
    <t>برای ماه منتهی به 1404/12/29</t>
  </si>
  <si>
    <t>-1</t>
  </si>
  <si>
    <t>سرمایه گذاری ها</t>
  </si>
  <si>
    <t>-1-1</t>
  </si>
  <si>
    <t>سرمایه گذاری در سهام و حق تقدم سهام</t>
  </si>
  <si>
    <t>1404/11/30</t>
  </si>
  <si>
    <t>تغییرات طی دوره</t>
  </si>
  <si>
    <t>1404/12/29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</si>
  <si>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</si>
  <si>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</si>
  <si>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</si>
  <si>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</si>
  <si>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</si>
  <si>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</si>
  <si>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</si>
  <si>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</si>
  <si>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</si>
  <si>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آلیاژ گستر هامون</t>
  </si>
  <si>
    <t>ایران‌ ترانسفو</t>
  </si>
  <si>
    <t>ایران‌ خودرو</t>
  </si>
  <si>
    <t>ایران‌یاساتایرورابر</t>
  </si>
  <si>
    <t>بانک ملت</t>
  </si>
  <si>
    <t>بیمه اتکایی امین</t>
  </si>
  <si>
    <t>بیمه البرز</t>
  </si>
  <si>
    <t>پالایش نفت اصفهان</t>
  </si>
  <si>
    <t>پالایش نفت بندرعباس</t>
  </si>
  <si>
    <t>پالایش نفت تهران</t>
  </si>
  <si>
    <t>پتروشیمی اروند</t>
  </si>
  <si>
    <t>پتروشیمی بوعلی سینا</t>
  </si>
  <si>
    <t>پتروشیمی پارس</t>
  </si>
  <si>
    <t>پتروشیمی پردیس</t>
  </si>
  <si>
    <t>پتروشیمی نوری</t>
  </si>
  <si>
    <t>پخش البرز</t>
  </si>
  <si>
    <t>تامین سرمایه امین</t>
  </si>
  <si>
    <t>تایدواترخاورمیانه</t>
  </si>
  <si>
    <t>توسعه‌ صنایع‌ بهشهر(هلدینگ</t>
  </si>
  <si>
    <t>ح . تامین سرمایه امین</t>
  </si>
  <si>
    <t>داروسازی دانا</t>
  </si>
  <si>
    <t>س. صنایع‌شیمیایی‌ایران</t>
  </si>
  <si>
    <t>س. و توسعه صنایع لاستیک</t>
  </si>
  <si>
    <t>سبحان دارو</t>
  </si>
  <si>
    <t>سرمایه گذاری تامین اجتماعی</t>
  </si>
  <si>
    <t>سرمایه گذاری دارویی تامین</t>
  </si>
  <si>
    <t>سرمایه گذاری صدرتامین</t>
  </si>
  <si>
    <t>سرمایه‌گذاری‌صندوق‌بازنشستگی‌</t>
  </si>
  <si>
    <t>سرمایه‌گذاری‌غدیر(هلدینگ‌</t>
  </si>
  <si>
    <t>سیمان‌ کرمان‌</t>
  </si>
  <si>
    <t>سیمان‌مازندران‌</t>
  </si>
  <si>
    <t>شیشه‌ و گاز</t>
  </si>
  <si>
    <t>صنایع پتروشیمی خلیج فارس</t>
  </si>
  <si>
    <t>صنعت غذایی کورش</t>
  </si>
  <si>
    <t>فولاد  خوزستان</t>
  </si>
  <si>
    <t>فولاد خراسان</t>
  </si>
  <si>
    <t>گروه سرمایه گذاری سپهر صادرات</t>
  </si>
  <si>
    <t>گروه صنعتی درپاد تبریز</t>
  </si>
  <si>
    <t>محصولات کاغذی لطیف</t>
  </si>
  <si>
    <t>معدنی و صنعتی گل گهر</t>
  </si>
  <si>
    <t>ملی‌ صنایع‌ مس‌ ایران‌</t>
  </si>
  <si>
    <t>نیان باتری خاوران</t>
  </si>
  <si>
    <t>کیمیا کالای رازی</t>
  </si>
  <si>
    <t>ح . صنایع‌ بهشهر(هلدینگ</t>
  </si>
  <si>
    <t>ح . سرمایه گذاری صدرتامین</t>
  </si>
  <si>
    <t>جمع</t>
  </si>
  <si>
    <t>نام سهام</t>
  </si>
  <si>
    <t>نرخ سود موثر</t>
  </si>
  <si>
    <t>تعداد اوراق</t>
  </si>
  <si>
    <t>صندوق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</si>
  <si>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</si>
  <si>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</si>
  <si>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</si>
  <si>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</si>
  <si>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</si>
  <si>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</si>
  <si>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</si>
  <si>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</si>
  <si>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</si>
  <si>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اجاره تامین اجتماعی14050509</t>
  </si>
  <si>
    <t>بله</t>
  </si>
  <si>
    <t>1401/05/09</t>
  </si>
  <si>
    <t>1405/05/09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</si>
  <si>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</si>
  <si>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</si>
  <si>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</si>
  <si>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</si>
  <si>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</si>
  <si>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</si>
  <si>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</si>
  <si>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</si>
  <si>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0.00%</t>
  </si>
  <si>
    <t>سایر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</si>
  <si>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</si>
  <si>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</si>
  <si>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</si>
  <si>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</si>
  <si>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</si>
  <si>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</si>
  <si>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</si>
  <si>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</si>
  <si>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</si>
  <si>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</si>
  <si>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</si>
  <si>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</si>
  <si>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</si>
  <si>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</si>
  <si>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</si>
  <si>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</si>
  <si>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</si>
  <si>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</si>
  <si>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</si>
  <si>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</si>
  <si>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</si>
  <si>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</si>
  <si>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</si>
  <si>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</si>
  <si>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</si>
  <si>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</si>
  <si>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</si>
  <si>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</si>
  <si>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</si>
  <si>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</si>
  <si>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</si>
  <si>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سرمایه‌ گذاری‌ البرز(هلدینگ‌</t>
  </si>
  <si>
    <t>داروسازی‌ اکسیر</t>
  </si>
  <si>
    <t>مهرمام میهن</t>
  </si>
  <si>
    <t>بانک‌ کارآفرین‌</t>
  </si>
  <si>
    <t>صنایع غذایی رضوی</t>
  </si>
  <si>
    <t>سرمایه گذاری پایا تدبیرپارسا</t>
  </si>
  <si>
    <t>صنایع مس افق کرمان</t>
  </si>
  <si>
    <t>بین المللی ساروج بوشهر</t>
  </si>
  <si>
    <t>پتروشیمی شازند</t>
  </si>
  <si>
    <t>ح . بیمه اتکایی امین</t>
  </si>
  <si>
    <t>رادیاتور ایران‌</t>
  </si>
  <si>
    <t>پارس فولاد سبزوار</t>
  </si>
  <si>
    <t>فروسیلیس‌ ایران‌</t>
  </si>
  <si>
    <t>ح . ایران‌ ترانسفو</t>
  </si>
  <si>
    <t>سرمایه گذاری مهر</t>
  </si>
  <si>
    <t>-2-2</t>
  </si>
  <si>
    <t>درآمد حاصل از سرمایه­گذاری در واحدهای صندوق</t>
  </si>
  <si>
    <t>درآمد سود صندوق</t>
  </si>
  <si>
    <t>صندوق س.پشتوانه طلای لوتوس</t>
  </si>
  <si>
    <t>صندوق س. گنجینه یکم آوید-د</t>
  </si>
  <si>
    <t>صندوق س صنایع مفید3- بخشی</t>
  </si>
  <si>
    <t>صندوق س.پشتوانه طلا زرفام آشنا</t>
  </si>
  <si>
    <t>صندوق طلای عیار مفید</t>
  </si>
  <si>
    <t>صندوق پالایشی یکم-سهام</t>
  </si>
  <si>
    <t>صندوق س.پشتوانه طلا نهایت نگر</t>
  </si>
  <si>
    <t>صندوق س. درین بها بازار-د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</si>
  <si>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</si>
  <si>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</si>
  <si>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</si>
  <si>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</si>
  <si>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</si>
  <si>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</si>
  <si>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</si>
  <si>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</si>
  <si>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</si>
  <si>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</si>
  <si>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</si>
  <si>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</si>
  <si>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</si>
  <si>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مدیر صندوق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</si>
  <si>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</si>
  <si>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</si>
  <si>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</si>
  <si>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</si>
  <si>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</si>
  <si>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</si>
  <si>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</si>
  <si>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</si>
  <si>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</si>
  <si>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</si>
  <si>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</si>
  <si>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</si>
  <si>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</si>
  <si>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</si>
  <si>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1404/07/05</t>
  </si>
  <si>
    <t>1404/12/10</t>
  </si>
  <si>
    <t>1404/11/20</t>
  </si>
  <si>
    <t>1404/06/03</t>
  </si>
  <si>
    <t>1404/06/23</t>
  </si>
  <si>
    <t>1404/07/30</t>
  </si>
  <si>
    <t>1404/10/24</t>
  </si>
  <si>
    <t>1404/12/05</t>
  </si>
  <si>
    <t>1404/11/28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</si>
  <si>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</si>
  <si>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</si>
  <si>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</si>
  <si>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</si>
  <si>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</si>
  <si>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</si>
  <si>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</si>
  <si>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</si>
  <si>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</si>
  <si>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</si>
  <si>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</si>
  <si>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</si>
  <si>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سپرده بانک پارسیان</t>
  </si>
  <si>
    <t>سپرده بانک پاسارگاد</t>
  </si>
  <si>
    <t>سپرده بانک خاورمیانه</t>
  </si>
  <si>
    <t>سپرده بانک دی</t>
  </si>
  <si>
    <t>سپرده بانک گردشگری</t>
  </si>
  <si>
    <t>سپرده بانک ملت</t>
  </si>
  <si>
    <t>تاریخ نگهداری</t>
  </si>
  <si>
    <t>شرکت تامین سرمایه امین</t>
  </si>
  <si>
    <t>اجاره تامین اجتماعی 14050509</t>
  </si>
  <si>
    <t>از 1404/11/10 لغایت 1404/12/29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</si>
</sst>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68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0" fillId="0" borderId="0" xfId="1" applyNumberFormat="1" applyFont="1" applyAlignment="1">
      <alignment horizontal="left"/>
    </xf>
    <xf numFmtId="0" fontId="4" fillId="0" borderId="4" xfId="0" applyFont="1" applyBorder="1" applyAlignment="1">
      <alignment horizontal="center" vertical="center"/>
    </xf>
    <xf numFmtId="10" fontId="5" fillId="0" borderId="0" xfId="0" applyNumberFormat="1" applyFont="1" applyAlignment="1">
      <alignment horizontal="right" vertical="top"/>
    </xf>
    <xf numFmtId="10" fontId="5" fillId="0" borderId="5" xfId="2" applyNumberFormat="1" applyFont="1" applyFill="1" applyBorder="1" applyAlignment="1">
      <alignment horizontal="right" vertical="top"/>
    </xf>
    <xf numFmtId="3" fontId="0" fillId="0" borderId="0" xfId="0" applyNumberFormat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9" fontId="5" fillId="0" borderId="2" xfId="3" applyFont="1" applyBorder="1" applyAlignment="1">
      <alignment horizontal="right" vertical="top"/>
    </xf>
    <xf numFmtId="9" fontId="5" fillId="0" borderId="0" xfId="3" applyFont="1" applyAlignment="1">
      <alignment horizontal="right" vertical="top"/>
    </xf>
    <xf numFmtId="9" fontId="5" fillId="0" borderId="5" xfId="3" applyFont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3" fillId="0" borderId="0" xfId="0" applyFont="1" applyAlignment="1">
      <alignment horizontal="right" vertical="center"/>
    </xf>
    <xf numFmtId="0" fontId="5" fillId="0" borderId="6" xfId="0" applyFont="1" applyBorder="1" applyAlignment="1">
      <alignment horizontal="right" vertical="top"/>
    </xf>
    <xf numFmtId="0" fontId="4" fillId="0" borderId="4" xfId="0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right" vertical="top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5" fillId="0" borderId="2" xfId="1" applyNumberFormat="1" applyFont="1" applyBorder="1" applyAlignment="1">
      <alignment horizontal="center" vertical="center" readingOrder="2"/>
    </xf>
    <xf numFmtId="164" fontId="5" fillId="0" borderId="7" xfId="1" applyNumberFormat="1" applyFont="1" applyBorder="1" applyAlignment="1">
      <alignment horizontal="center" vertical="center" readingOrder="2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64" fontId="5" fillId="0" borderId="2" xfId="1" applyNumberFormat="1" applyFont="1" applyBorder="1" applyAlignment="1">
      <alignment horizontal="center" vertical="center"/>
    </xf>
    <xf numFmtId="164" fontId="5" fillId="0" borderId="7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right" vertical="top"/>
    </xf>
    <xf numFmtId="0" fontId="4" fillId="0" borderId="3" xfId="0" applyFont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Percent" xfId="3" builtinId="5"/>
    <cellStyle name="Percent 2" xfId="2" xr:uid="{BC63CD11-8236-4815-9185-E423580E1B7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0</xdr:rowOff>
    </xdr:from>
    <xdr:to>
      <xdr:col>2</xdr:col>
      <xdr:colOff>31750</xdr:colOff>
      <xdr:row>40</xdr:row>
      <xdr:rowOff>15875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5C721B3-646C-02AF-D46C-7AFDEF4DE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6918250" y="0"/>
          <a:ext cx="7874000" cy="950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&#1575;&#1601;&#1588;&#1575;&#1740;%20&#1662;&#1585;&#1578;&#1601;&#1608;&#1740;%20&#1589;&#1606;&#1583;&#1608;&#1602;%20&#1607;&#1575;\1404\&#1576;&#1607;&#1605;&#1606;%2011\&#1670;&#1705;%20&#1588;&#1583;\&#1589;&#1606;&#1583;&#1608;&#1602;%20&#1587;&#1585;&#1605;&#1575;&#1740;&#1607;&#8204;&#1711;&#1584;&#1575;&#1585;&#1740;%20&#1605;&#1588;&#1578;&#1585;&#1705;%20&#1575;&#1605;&#1740;&#1606;%20&#1570;&#1608;&#1740;&#1583;.xlsx" TargetMode="External"/><Relationship Id="rId1" Type="http://schemas.openxmlformats.org/officeDocument/2006/relationships/externalLinkPath" Target="/&#1575;&#1601;&#1588;&#1575;&#1740;%20&#1662;&#1585;&#1578;&#1601;&#1608;&#1740;%20&#1589;&#1606;&#1583;&#1608;&#1602;%20&#1607;&#1575;/1404/&#1576;&#1607;&#1605;&#1606;%2011/&#1670;&#1705;%20&#1588;&#1583;/&#1589;&#1606;&#1583;&#1608;&#1602;%20&#1587;&#1585;&#1605;&#1575;&#1740;&#1607;&#8204;&#1711;&#1584;&#1575;&#1585;&#1740;%20&#1605;&#1588;&#1578;&#1585;&#1705;%20&#1575;&#1605;&#1740;&#1606;%20&#1570;&#1608;&#1740;&#158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صورت وضعیت"/>
      <sheetName val="سهام"/>
      <sheetName val="اوراق مشتقه"/>
      <sheetName val="واحدهای صندوق"/>
      <sheetName val="اوراق"/>
      <sheetName val="تعدیل قیمت"/>
      <sheetName val="سپرده"/>
      <sheetName val="درآمد"/>
      <sheetName val="درآمد سرمایه گذاری در سهام"/>
      <sheetName val="درآمد سرمایه گذاری در صندوق"/>
      <sheetName val="درآمد سرمایه گذاری در اوراق به"/>
      <sheetName val="مبالغ تخصیصی اوراق"/>
      <sheetName val="درآمد سپرده بانکی"/>
      <sheetName val="سایر درآمدها"/>
      <sheetName val="درآمد سود سهام"/>
      <sheetName val="درآمد سود صندوق"/>
      <sheetName val="سود اوراق بهادار"/>
      <sheetName val="سود سپرده بانکی"/>
      <sheetName val="درآمد ناشی از فروش"/>
      <sheetName val="درآمد اعمال اختیار"/>
      <sheetName val="درآمد ناشی از تغییر قیمت اورا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>
        <row r="8">
          <cell r="A8" t="str">
            <v>سپرده بانک پارسیان</v>
          </cell>
        </row>
        <row r="9">
          <cell r="A9" t="str">
            <v>سپرده بانک پاسارگاد</v>
          </cell>
        </row>
        <row r="10">
          <cell r="A10" t="str">
            <v>سپرده بانک خاورمیانه</v>
          </cell>
        </row>
        <row r="11">
          <cell r="A11" t="str">
            <v>سپرده بانک دی</v>
          </cell>
        </row>
        <row r="12">
          <cell r="A12" t="str">
            <v>سپرده بانک گردشگری</v>
          </cell>
        </row>
        <row r="13">
          <cell r="A13" t="str">
            <v>سپرده بانک ملت</v>
          </cell>
        </row>
      </sheetData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view="pageBreakPreview" zoomScale="60" zoomScaleNormal="100" workbookViewId="0">
      <selection activeCell="A49" sqref="A49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36"/>
      <c r="B1" s="36"/>
      <c r="C1" s="36"/>
    </row>
    <row r="2" spans="1:3" ht="21.75" customHeight="1" x14ac:dyDescent="0.2">
      <c r="A2" s="36"/>
      <c r="B2" s="36"/>
      <c r="C2" s="36"/>
    </row>
    <row r="3" spans="1:3" ht="21.75" customHeight="1" x14ac:dyDescent="0.2">
      <c r="A3" s="36"/>
      <c r="B3" s="36"/>
      <c r="C3" s="36"/>
    </row>
    <row r="4" spans="1:3" ht="7.35" customHeight="1" x14ac:dyDescent="0.2"/>
    <row r="5" spans="1:3" ht="123.6" customHeight="1" x14ac:dyDescent="0.2">
      <c r="B5" s="37"/>
    </row>
    <row r="6" spans="1:3" ht="123.6" customHeight="1" x14ac:dyDescent="0.2">
      <c r="B6" s="37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S63"/>
  <sheetViews>
    <sheetView rightToLeft="1" view="pageBreakPreview" zoomScaleNormal="100" zoomScaleSheetLayoutView="100" workbookViewId="0">
      <selection activeCell="Q32" sqref="Q32"/>
    </sheetView>
  </sheetViews>
  <sheetFormatPr defaultRowHeight="12.75" x14ac:dyDescent="0.2"/>
  <cols>
    <col min="1" max="1" width="7.85546875" customWidth="1"/>
    <col min="2" max="2" width="17.28515625" customWidth="1"/>
    <col min="3" max="3" width="1.28515625" customWidth="1"/>
    <col min="4" max="4" width="20.5703125" customWidth="1"/>
    <col min="5" max="5" width="1.28515625" customWidth="1"/>
    <col min="6" max="6" width="29.710937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7109375" customWidth="1"/>
    <col min="18" max="18" width="2.28515625" customWidth="1"/>
    <col min="19" max="19" width="28.5703125" customWidth="1"/>
    <col min="20" max="20" width="0.28515625" customWidth="1"/>
  </cols>
  <sheetData>
    <row r="1" spans="1:19" ht="21.75" customHeight="1" x14ac:dyDescent="0.2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</row>
    <row r="2" spans="1:19" ht="21" customHeight="1" x14ac:dyDescent="0.2">
      <c r="A2" s="36" t="s">
        <v>98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</row>
    <row r="3" spans="1:19" ht="21" customHeight="1" x14ac:dyDescent="0.2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</row>
    <row r="4" spans="1:19" ht="14.45" customHeight="1" x14ac:dyDescent="0.2"/>
    <row r="5" spans="1:19" ht="14.45" customHeight="1" x14ac:dyDescent="0.2">
      <c r="A5" s="1" t="s">
        <v>153</v>
      </c>
      <c r="B5" s="46" t="s">
        <v>154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</row>
    <row r="6" spans="1:19" ht="14.45" customHeight="1" x14ac:dyDescent="0.2">
      <c r="M6" s="50" t="s">
        <v>155</v>
      </c>
      <c r="Q6" s="50" t="s">
        <v>204</v>
      </c>
      <c r="R6" s="23"/>
      <c r="S6" s="50" t="s">
        <v>156</v>
      </c>
    </row>
    <row r="7" spans="1:19" ht="36.75" customHeight="1" x14ac:dyDescent="0.2">
      <c r="A7" s="48" t="s">
        <v>157</v>
      </c>
      <c r="B7" s="48"/>
      <c r="D7" s="25" t="s">
        <v>158</v>
      </c>
      <c r="F7" s="25" t="s">
        <v>159</v>
      </c>
      <c r="H7" s="25" t="s">
        <v>67</v>
      </c>
      <c r="J7" s="48" t="s">
        <v>160</v>
      </c>
      <c r="K7" s="48"/>
      <c r="M7" s="50"/>
      <c r="O7" s="30" t="s">
        <v>161</v>
      </c>
      <c r="Q7" s="52"/>
      <c r="R7" s="23"/>
      <c r="S7" s="51"/>
    </row>
    <row r="8" spans="1:19" ht="14.45" customHeight="1" x14ac:dyDescent="0.45">
      <c r="A8" s="57" t="s">
        <v>205</v>
      </c>
      <c r="B8" s="57"/>
      <c r="D8" s="59" t="s">
        <v>162</v>
      </c>
      <c r="F8" s="57" t="s">
        <v>206</v>
      </c>
      <c r="H8" s="61">
        <v>85000</v>
      </c>
      <c r="I8" s="31"/>
      <c r="J8" s="63">
        <v>85000000000</v>
      </c>
      <c r="K8" s="63"/>
      <c r="L8" s="32"/>
      <c r="M8" s="55">
        <v>7078205000</v>
      </c>
      <c r="N8" s="32"/>
      <c r="O8" s="53">
        <v>19</v>
      </c>
      <c r="P8" s="32"/>
      <c r="Q8" s="53" t="s">
        <v>207</v>
      </c>
      <c r="R8" s="32"/>
      <c r="S8" s="53">
        <v>37</v>
      </c>
    </row>
    <row r="9" spans="1:19" ht="14.45" customHeight="1" x14ac:dyDescent="0.45">
      <c r="A9" s="58"/>
      <c r="B9" s="58"/>
      <c r="D9" s="58"/>
      <c r="F9" s="58"/>
      <c r="H9" s="62"/>
      <c r="I9" s="31"/>
      <c r="J9" s="64"/>
      <c r="K9" s="64"/>
      <c r="L9" s="32"/>
      <c r="M9" s="56"/>
      <c r="N9" s="32"/>
      <c r="O9" s="54"/>
      <c r="P9" s="32"/>
      <c r="Q9" s="54"/>
      <c r="R9" s="32"/>
      <c r="S9" s="54"/>
    </row>
    <row r="10" spans="1:19" ht="30" customHeight="1" x14ac:dyDescent="0.45">
      <c r="A10" s="60"/>
      <c r="B10" s="60"/>
      <c r="D10" s="60"/>
      <c r="F10" s="30"/>
      <c r="H10" s="32"/>
      <c r="I10" s="32"/>
      <c r="J10" s="32"/>
      <c r="K10" s="32"/>
      <c r="L10" s="32"/>
      <c r="M10" s="55">
        <v>7078205000</v>
      </c>
      <c r="N10" s="32"/>
      <c r="O10" s="32"/>
      <c r="P10" s="32"/>
      <c r="Q10" s="32"/>
      <c r="R10" s="32"/>
    </row>
    <row r="11" spans="1:19" ht="7.5" customHeight="1" x14ac:dyDescent="0.2">
      <c r="A11" s="60"/>
      <c r="B11" s="60"/>
      <c r="D11" s="60"/>
      <c r="F11" s="30"/>
      <c r="M11" s="56"/>
    </row>
    <row r="12" spans="1:19" ht="14.45" customHeight="1" x14ac:dyDescent="0.2"/>
    <row r="13" spans="1:19" ht="14.45" customHeight="1" x14ac:dyDescent="0.2">
      <c r="M13" s="28"/>
    </row>
    <row r="14" spans="1:19" ht="14.45" customHeight="1" x14ac:dyDescent="0.2"/>
    <row r="15" spans="1:19" ht="14.45" customHeight="1" x14ac:dyDescent="0.2"/>
    <row r="16" spans="1:19" ht="14.45" customHeight="1" x14ac:dyDescent="0.2"/>
    <row r="17" ht="14.45" customHeight="1" x14ac:dyDescent="0.2"/>
    <row r="18" ht="14.45" customHeight="1" x14ac:dyDescent="0.2"/>
    <row r="19" ht="14.45" customHeight="1" x14ac:dyDescent="0.2"/>
    <row r="20" ht="14.45" customHeight="1" x14ac:dyDescent="0.2"/>
    <row r="21" ht="14.45" customHeight="1" x14ac:dyDescent="0.2"/>
    <row r="22" ht="14.45" customHeight="1" x14ac:dyDescent="0.2"/>
    <row r="23" ht="14.45" customHeight="1" x14ac:dyDescent="0.2"/>
    <row r="24" ht="14.45" customHeight="1" x14ac:dyDescent="0.2"/>
    <row r="25" ht="14.45" customHeight="1" x14ac:dyDescent="0.2"/>
    <row r="26" ht="14.45" customHeight="1" x14ac:dyDescent="0.2"/>
    <row r="27" ht="14.45" customHeight="1" x14ac:dyDescent="0.2"/>
    <row r="28" ht="14.45" customHeight="1" x14ac:dyDescent="0.2"/>
    <row r="29" ht="14.45" customHeight="1" x14ac:dyDescent="0.2"/>
    <row r="30" ht="14.45" customHeight="1" x14ac:dyDescent="0.2"/>
    <row r="31" ht="14.45" customHeight="1" x14ac:dyDescent="0.2"/>
    <row r="32" ht="14.45" customHeight="1" x14ac:dyDescent="0.2"/>
    <row r="33" customFormat="1" ht="14.45" customHeight="1" x14ac:dyDescent="0.2"/>
    <row r="34" customFormat="1" ht="14.45" customHeight="1" x14ac:dyDescent="0.2"/>
    <row r="35" customFormat="1" ht="14.45" customHeight="1" x14ac:dyDescent="0.2"/>
    <row r="36" customFormat="1" ht="14.45" customHeight="1" x14ac:dyDescent="0.2"/>
    <row r="37" customFormat="1" x14ac:dyDescent="0.2"/>
    <row r="38" customFormat="1" x14ac:dyDescent="0.2"/>
    <row r="39" customFormat="1" x14ac:dyDescent="0.2"/>
    <row r="40" customFormat="1" x14ac:dyDescent="0.2"/>
    <row r="41" customFormat="1" x14ac:dyDescent="0.2"/>
    <row r="42" customFormat="1" x14ac:dyDescent="0.2"/>
    <row r="43" customFormat="1" x14ac:dyDescent="0.2"/>
    <row r="44" customFormat="1" x14ac:dyDescent="0.2"/>
    <row r="45" customFormat="1" x14ac:dyDescent="0.2"/>
    <row r="46" customFormat="1" x14ac:dyDescent="0.2"/>
    <row r="47" customFormat="1" x14ac:dyDescent="0.2"/>
    <row r="48" customFormat="1" x14ac:dyDescent="0.2"/>
    <row r="49" customFormat="1" x14ac:dyDescent="0.2"/>
    <row r="50" customFormat="1" x14ac:dyDescent="0.2"/>
    <row r="51" customFormat="1" x14ac:dyDescent="0.2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</sheetData>
  <mergeCells count="21">
    <mergeCell ref="Q8:Q9"/>
    <mergeCell ref="S8:S9"/>
    <mergeCell ref="M10:M11"/>
    <mergeCell ref="A8:B9"/>
    <mergeCell ref="D8:D9"/>
    <mergeCell ref="A10:B11"/>
    <mergeCell ref="D10:D11"/>
    <mergeCell ref="F8:F9"/>
    <mergeCell ref="H8:H9"/>
    <mergeCell ref="J8:K9"/>
    <mergeCell ref="M8:M9"/>
    <mergeCell ref="O8:O9"/>
    <mergeCell ref="A1:S1"/>
    <mergeCell ref="A2:S2"/>
    <mergeCell ref="A3:S3"/>
    <mergeCell ref="B5:S5"/>
    <mergeCell ref="S6:S7"/>
    <mergeCell ref="M6:M7"/>
    <mergeCell ref="Q6:Q7"/>
    <mergeCell ref="A7:B7"/>
    <mergeCell ref="J7:K7"/>
  </mergeCells>
  <pageMargins left="0.39" right="0.39" top="0.39" bottom="0.39" header="0" footer="0"/>
  <pageSetup scale="60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F773F-9421-498E-8DBB-CF352FFDD489}">
  <sheetPr>
    <pageSetUpPr fitToPage="1"/>
  </sheetPr>
  <dimension ref="A1:F18"/>
  <sheetViews>
    <sheetView rightToLeft="1" view="pageBreakPreview" zoomScaleNormal="100" zoomScaleSheetLayoutView="100" workbookViewId="0">
      <selection activeCell="D14" sqref="D14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36" t="s">
        <v>0</v>
      </c>
      <c r="B1" s="36"/>
      <c r="C1" s="36"/>
      <c r="D1" s="36"/>
      <c r="E1" s="36"/>
      <c r="F1" s="36"/>
    </row>
    <row r="2" spans="1:6" ht="21.75" customHeight="1" x14ac:dyDescent="0.2">
      <c r="A2" s="36" t="s">
        <v>98</v>
      </c>
      <c r="B2" s="36"/>
      <c r="C2" s="36"/>
      <c r="D2" s="36"/>
      <c r="E2" s="36"/>
      <c r="F2" s="36"/>
    </row>
    <row r="3" spans="1:6" ht="21.75" customHeight="1" x14ac:dyDescent="0.2">
      <c r="A3" s="36" t="s">
        <v>2</v>
      </c>
      <c r="B3" s="36"/>
      <c r="C3" s="36"/>
      <c r="D3" s="36"/>
      <c r="E3" s="36"/>
      <c r="F3" s="36"/>
    </row>
    <row r="4" spans="1:6" ht="14.45" customHeight="1" x14ac:dyDescent="0.2"/>
    <row r="5" spans="1:6" ht="14.45" customHeight="1" x14ac:dyDescent="0.2">
      <c r="A5" s="1" t="s">
        <v>163</v>
      </c>
      <c r="B5" s="46" t="s">
        <v>164</v>
      </c>
      <c r="C5" s="46"/>
      <c r="D5" s="46"/>
      <c r="E5" s="46"/>
      <c r="F5" s="46"/>
    </row>
    <row r="6" spans="1:6" ht="14.45" customHeight="1" x14ac:dyDescent="0.2">
      <c r="D6" s="48" t="s">
        <v>117</v>
      </c>
      <c r="E6" s="48"/>
      <c r="F6" s="25" t="s">
        <v>118</v>
      </c>
    </row>
    <row r="7" spans="1:6" ht="36.4" customHeight="1" x14ac:dyDescent="0.2">
      <c r="A7" s="48" t="s">
        <v>165</v>
      </c>
      <c r="B7" s="48"/>
      <c r="D7" s="29" t="s">
        <v>166</v>
      </c>
      <c r="E7" s="3"/>
      <c r="F7" s="29" t="s">
        <v>166</v>
      </c>
    </row>
    <row r="8" spans="1:6" ht="21.75" customHeight="1" x14ac:dyDescent="0.2">
      <c r="A8" s="44" t="str">
        <f>'[1]سود سپرده بانکی'!A8</f>
        <v>سپرده بانک پارسیان</v>
      </c>
      <c r="B8" s="44"/>
      <c r="D8" s="6">
        <v>277843</v>
      </c>
      <c r="F8" s="6">
        <v>734220</v>
      </c>
    </row>
    <row r="9" spans="1:6" ht="21.75" customHeight="1" x14ac:dyDescent="0.2">
      <c r="A9" s="38" t="str">
        <f>'[1]سود سپرده بانکی'!A9</f>
        <v>سپرده بانک پاسارگاد</v>
      </c>
      <c r="B9" s="38"/>
      <c r="D9" s="9">
        <v>14331</v>
      </c>
      <c r="F9" s="9">
        <v>110839</v>
      </c>
    </row>
    <row r="10" spans="1:6" ht="21.75" customHeight="1" x14ac:dyDescent="0.2">
      <c r="A10" s="38" t="str">
        <f>'[1]سود سپرده بانکی'!A10</f>
        <v>سپرده بانک خاورمیانه</v>
      </c>
      <c r="B10" s="38"/>
      <c r="D10" s="9">
        <v>1211938</v>
      </c>
      <c r="F10" s="9">
        <v>12677389</v>
      </c>
    </row>
    <row r="11" spans="1:6" ht="21.75" customHeight="1" x14ac:dyDescent="0.2">
      <c r="A11" s="38" t="str">
        <f>'[1]سود سپرده بانکی'!A11</f>
        <v>سپرده بانک دی</v>
      </c>
      <c r="B11" s="38"/>
      <c r="D11" s="9">
        <v>0</v>
      </c>
      <c r="F11" s="9">
        <v>12518459106</v>
      </c>
    </row>
    <row r="12" spans="1:6" ht="21.75" customHeight="1" x14ac:dyDescent="0.2">
      <c r="A12" s="38" t="str">
        <f>'[1]سود سپرده بانکی'!A12</f>
        <v>سپرده بانک گردشگری</v>
      </c>
      <c r="B12" s="38"/>
      <c r="D12" s="9">
        <v>5938381825</v>
      </c>
      <c r="F12" s="9">
        <v>32879200914</v>
      </c>
    </row>
    <row r="13" spans="1:6" ht="21.75" customHeight="1" x14ac:dyDescent="0.2">
      <c r="A13" s="38" t="str">
        <f>'[1]سود سپرده بانکی'!A13</f>
        <v>سپرده بانک ملت</v>
      </c>
      <c r="B13" s="38"/>
      <c r="D13" s="9">
        <v>3995</v>
      </c>
      <c r="F13" s="9">
        <v>37434</v>
      </c>
    </row>
    <row r="14" spans="1:6" ht="21.75" customHeight="1" thickBot="1" x14ac:dyDescent="0.25">
      <c r="A14" s="41" t="s">
        <v>64</v>
      </c>
      <c r="B14" s="41"/>
      <c r="D14" s="16">
        <f>SUM(D8:D13)</f>
        <v>5939889932</v>
      </c>
      <c r="F14" s="16">
        <f>SUM(F8:F13)</f>
        <v>45411219902</v>
      </c>
    </row>
    <row r="15" spans="1:6" ht="21.75" customHeight="1" thickTop="1" x14ac:dyDescent="0.2">
      <c r="A15" s="30"/>
      <c r="B15" s="30"/>
      <c r="D15" s="9"/>
      <c r="F15" s="9"/>
    </row>
    <row r="17" spans="4:6" ht="18.75" x14ac:dyDescent="0.2">
      <c r="D17" s="9"/>
      <c r="E17" s="9"/>
      <c r="F17" s="9"/>
    </row>
    <row r="18" spans="4:6" ht="18.75" x14ac:dyDescent="0.2">
      <c r="D18" s="9"/>
      <c r="E18" s="9"/>
      <c r="F18" s="9"/>
    </row>
  </sheetData>
  <mergeCells count="13">
    <mergeCell ref="A7:B7"/>
    <mergeCell ref="A1:F1"/>
    <mergeCell ref="A2:F2"/>
    <mergeCell ref="A3:F3"/>
    <mergeCell ref="B5:F5"/>
    <mergeCell ref="D6:E6"/>
    <mergeCell ref="A14:B14"/>
    <mergeCell ref="A8:B8"/>
    <mergeCell ref="A9:B9"/>
    <mergeCell ref="A10:B10"/>
    <mergeCell ref="A11:B11"/>
    <mergeCell ref="A12:B12"/>
    <mergeCell ref="A13:B13"/>
  </mergeCells>
  <pageMargins left="0.39" right="0.39" top="0.39" bottom="0.39" header="0" footer="0"/>
  <pageSetup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view="pageBreakPreview" zoomScaleNormal="100" zoomScaleSheetLayoutView="100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36" t="s">
        <v>0</v>
      </c>
      <c r="B1" s="36"/>
      <c r="C1" s="36"/>
      <c r="D1" s="36"/>
      <c r="E1" s="36"/>
      <c r="F1" s="36"/>
    </row>
    <row r="2" spans="1:6" ht="21.75" customHeight="1" x14ac:dyDescent="0.2">
      <c r="A2" s="36" t="s">
        <v>98</v>
      </c>
      <c r="B2" s="36"/>
      <c r="C2" s="36"/>
      <c r="D2" s="36"/>
      <c r="E2" s="36"/>
      <c r="F2" s="36"/>
    </row>
    <row r="3" spans="1:6" ht="21.75" customHeight="1" x14ac:dyDescent="0.2">
      <c r="A3" s="36" t="s">
        <v>2</v>
      </c>
      <c r="B3" s="36"/>
      <c r="C3" s="36"/>
      <c r="D3" s="36"/>
      <c r="E3" s="36"/>
      <c r="F3" s="36"/>
    </row>
    <row r="4" spans="1:6" ht="14.45" customHeight="1" x14ac:dyDescent="0.2"/>
    <row r="5" spans="1:6" ht="29.1" customHeight="1" x14ac:dyDescent="0.2">
      <c r="A5" s="1" t="s">
        <v>167</v>
      </c>
      <c r="B5" s="46" t="s">
        <v>113</v>
      </c>
      <c r="C5" s="46"/>
      <c r="D5" s="46"/>
      <c r="E5" s="46"/>
      <c r="F5" s="46"/>
    </row>
    <row r="6" spans="1:6" ht="14.45" customHeight="1" x14ac:dyDescent="0.2">
      <c r="D6" s="2" t="s">
        <v>117</v>
      </c>
      <c r="F6" s="2" t="s">
        <v>9</v>
      </c>
    </row>
    <row r="7" spans="1:6" ht="14.45" customHeight="1" x14ac:dyDescent="0.2">
      <c r="A7" s="43" t="s">
        <v>113</v>
      </c>
      <c r="B7" s="43"/>
      <c r="D7" s="4" t="s">
        <v>95</v>
      </c>
      <c r="F7" s="4" t="s">
        <v>95</v>
      </c>
    </row>
    <row r="8" spans="1:6" ht="21.75" customHeight="1" x14ac:dyDescent="0.2">
      <c r="A8" s="44" t="s">
        <v>113</v>
      </c>
      <c r="B8" s="44"/>
      <c r="D8" s="6">
        <v>0</v>
      </c>
      <c r="F8" s="6">
        <v>1906450995</v>
      </c>
    </row>
    <row r="9" spans="1:6" ht="21.75" customHeight="1" x14ac:dyDescent="0.2">
      <c r="A9" s="38" t="s">
        <v>168</v>
      </c>
      <c r="B9" s="38"/>
      <c r="D9" s="9">
        <v>0</v>
      </c>
      <c r="F9" s="9">
        <v>24474196</v>
      </c>
    </row>
    <row r="10" spans="1:6" ht="21.75" customHeight="1" x14ac:dyDescent="0.2">
      <c r="A10" s="40" t="s">
        <v>169</v>
      </c>
      <c r="B10" s="40"/>
      <c r="D10" s="13">
        <v>-36740988</v>
      </c>
      <c r="F10" s="13">
        <v>1561639801</v>
      </c>
    </row>
    <row r="11" spans="1:6" ht="21.75" customHeight="1" x14ac:dyDescent="0.2">
      <c r="A11" s="41" t="s">
        <v>64</v>
      </c>
      <c r="B11" s="41"/>
      <c r="D11" s="16">
        <v>-36740988</v>
      </c>
      <c r="F11" s="16">
        <v>3492564992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7"/>
  <sheetViews>
    <sheetView rightToLeft="1" view="pageBreakPreview" topLeftCell="B1" zoomScale="110" zoomScaleNormal="100" zoomScaleSheetLayoutView="110" workbookViewId="0">
      <selection activeCell="G25" sqref="G25"/>
    </sheetView>
  </sheetViews>
  <sheetFormatPr defaultRowHeight="12.75" x14ac:dyDescent="0.2"/>
  <cols>
    <col min="1" max="1" width="22.2851562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1.855468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3.71093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 x14ac:dyDescent="0.2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</row>
    <row r="2" spans="1:19" ht="21.75" customHeight="1" x14ac:dyDescent="0.2">
      <c r="A2" s="36" t="s">
        <v>98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</row>
    <row r="3" spans="1:19" ht="21.75" customHeight="1" x14ac:dyDescent="0.2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</row>
    <row r="4" spans="1:19" ht="14.45" customHeight="1" x14ac:dyDescent="0.2"/>
    <row r="5" spans="1:19" ht="14.45" customHeight="1" x14ac:dyDescent="0.2">
      <c r="A5" s="46" t="s">
        <v>120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</row>
    <row r="6" spans="1:19" ht="14.45" customHeight="1" x14ac:dyDescent="0.2">
      <c r="A6" s="43" t="s">
        <v>65</v>
      </c>
      <c r="C6" s="43" t="s">
        <v>170</v>
      </c>
      <c r="D6" s="43"/>
      <c r="E6" s="43"/>
      <c r="F6" s="43"/>
      <c r="G6" s="43"/>
      <c r="I6" s="43" t="s">
        <v>117</v>
      </c>
      <c r="J6" s="43"/>
      <c r="K6" s="43"/>
      <c r="L6" s="43"/>
      <c r="M6" s="43"/>
      <c r="O6" s="43" t="s">
        <v>118</v>
      </c>
      <c r="P6" s="43"/>
      <c r="Q6" s="43"/>
      <c r="R6" s="43"/>
      <c r="S6" s="43"/>
    </row>
    <row r="7" spans="1:19" ht="29.1" customHeight="1" x14ac:dyDescent="0.2">
      <c r="A7" s="43"/>
      <c r="C7" s="22" t="s">
        <v>171</v>
      </c>
      <c r="D7" s="3"/>
      <c r="E7" s="22" t="s">
        <v>172</v>
      </c>
      <c r="F7" s="3"/>
      <c r="G7" s="22" t="s">
        <v>173</v>
      </c>
      <c r="I7" s="22" t="s">
        <v>174</v>
      </c>
      <c r="J7" s="3"/>
      <c r="K7" s="22" t="s">
        <v>175</v>
      </c>
      <c r="L7" s="3"/>
      <c r="M7" s="22" t="s">
        <v>176</v>
      </c>
      <c r="O7" s="22" t="s">
        <v>174</v>
      </c>
      <c r="P7" s="3"/>
      <c r="Q7" s="22" t="s">
        <v>175</v>
      </c>
      <c r="R7" s="3"/>
      <c r="S7" s="22" t="s">
        <v>176</v>
      </c>
    </row>
    <row r="8" spans="1:19" ht="21.75" customHeight="1" x14ac:dyDescent="0.2">
      <c r="A8" s="5" t="s">
        <v>126</v>
      </c>
      <c r="C8" s="5" t="s">
        <v>177</v>
      </c>
      <c r="E8" s="6">
        <v>13516371</v>
      </c>
      <c r="G8" s="6">
        <v>70</v>
      </c>
      <c r="I8" s="6">
        <v>0</v>
      </c>
      <c r="K8" s="6">
        <v>0</v>
      </c>
      <c r="M8" s="6">
        <v>0</v>
      </c>
      <c r="O8" s="6">
        <v>946145970</v>
      </c>
      <c r="Q8" s="6">
        <v>0</v>
      </c>
      <c r="S8" s="6">
        <v>946145970</v>
      </c>
    </row>
    <row r="9" spans="1:19" ht="21.75" customHeight="1" x14ac:dyDescent="0.2">
      <c r="A9" s="8" t="s">
        <v>47</v>
      </c>
      <c r="C9" s="8" t="s">
        <v>178</v>
      </c>
      <c r="E9" s="9">
        <v>1240000</v>
      </c>
      <c r="G9" s="9">
        <v>1500</v>
      </c>
      <c r="I9" s="9">
        <v>1860000000</v>
      </c>
      <c r="K9" s="9">
        <v>0</v>
      </c>
      <c r="M9" s="9">
        <v>1860000000</v>
      </c>
      <c r="O9" s="9">
        <v>1860000000</v>
      </c>
      <c r="Q9" s="9">
        <v>0</v>
      </c>
      <c r="S9" s="9">
        <v>1860000000</v>
      </c>
    </row>
    <row r="10" spans="1:19" ht="21.75" customHeight="1" x14ac:dyDescent="0.2">
      <c r="A10" s="8" t="s">
        <v>49</v>
      </c>
      <c r="C10" s="8" t="s">
        <v>179</v>
      </c>
      <c r="E10" s="9">
        <v>1725439</v>
      </c>
      <c r="G10" s="9">
        <v>8300</v>
      </c>
      <c r="I10" s="9">
        <v>0</v>
      </c>
      <c r="K10" s="9">
        <v>0</v>
      </c>
      <c r="M10" s="9">
        <v>0</v>
      </c>
      <c r="O10" s="9">
        <v>14321143700</v>
      </c>
      <c r="Q10" s="9">
        <v>717454824</v>
      </c>
      <c r="S10" s="9">
        <v>13603688876</v>
      </c>
    </row>
    <row r="11" spans="1:19" ht="21.75" customHeight="1" x14ac:dyDescent="0.2">
      <c r="A11" s="8" t="s">
        <v>50</v>
      </c>
      <c r="C11" s="8" t="s">
        <v>180</v>
      </c>
      <c r="E11" s="9">
        <v>1359309</v>
      </c>
      <c r="G11" s="9">
        <v>2720</v>
      </c>
      <c r="I11" s="9">
        <v>0</v>
      </c>
      <c r="K11" s="9">
        <v>0</v>
      </c>
      <c r="M11" s="9">
        <v>0</v>
      </c>
      <c r="O11" s="9">
        <v>3697320480</v>
      </c>
      <c r="Q11" s="9">
        <v>0</v>
      </c>
      <c r="S11" s="9">
        <v>3697320480</v>
      </c>
    </row>
    <row r="12" spans="1:19" ht="21.75" customHeight="1" x14ac:dyDescent="0.2">
      <c r="A12" s="8" t="s">
        <v>44</v>
      </c>
      <c r="C12" s="8" t="s">
        <v>181</v>
      </c>
      <c r="E12" s="9">
        <v>2138348</v>
      </c>
      <c r="G12" s="9">
        <v>3800</v>
      </c>
      <c r="I12" s="9">
        <v>0</v>
      </c>
      <c r="K12" s="9">
        <v>0</v>
      </c>
      <c r="M12" s="9">
        <v>0</v>
      </c>
      <c r="O12" s="9">
        <v>8125722400</v>
      </c>
      <c r="Q12" s="9">
        <v>0</v>
      </c>
      <c r="S12" s="9">
        <v>8125722400</v>
      </c>
    </row>
    <row r="13" spans="1:19" ht="21.75" customHeight="1" x14ac:dyDescent="0.2">
      <c r="A13" s="8" t="s">
        <v>43</v>
      </c>
      <c r="C13" s="8" t="s">
        <v>182</v>
      </c>
      <c r="E13" s="9">
        <v>33200000</v>
      </c>
      <c r="G13" s="9">
        <v>190</v>
      </c>
      <c r="I13" s="9">
        <v>0</v>
      </c>
      <c r="K13" s="9">
        <v>0</v>
      </c>
      <c r="M13" s="9">
        <v>0</v>
      </c>
      <c r="O13" s="9">
        <v>6308000000</v>
      </c>
      <c r="Q13" s="9">
        <v>0</v>
      </c>
      <c r="S13" s="9">
        <v>6308000000</v>
      </c>
    </row>
    <row r="14" spans="1:19" ht="21.75" customHeight="1" x14ac:dyDescent="0.2">
      <c r="A14" s="8" t="s">
        <v>35</v>
      </c>
      <c r="C14" s="8" t="s">
        <v>183</v>
      </c>
      <c r="E14" s="9">
        <v>20543918</v>
      </c>
      <c r="G14" s="9">
        <v>540</v>
      </c>
      <c r="I14" s="9">
        <v>0</v>
      </c>
      <c r="K14" s="9">
        <v>0</v>
      </c>
      <c r="M14" s="9">
        <v>0</v>
      </c>
      <c r="O14" s="9">
        <v>11093715720</v>
      </c>
      <c r="Q14" s="9">
        <v>395680746</v>
      </c>
      <c r="S14" s="9">
        <v>10698034974</v>
      </c>
    </row>
    <row r="15" spans="1:19" ht="21.75" customHeight="1" x14ac:dyDescent="0.2">
      <c r="A15" s="8" t="s">
        <v>39</v>
      </c>
      <c r="C15" s="8" t="s">
        <v>184</v>
      </c>
      <c r="E15" s="9">
        <v>1748955</v>
      </c>
      <c r="G15" s="9">
        <v>1875</v>
      </c>
      <c r="I15" s="9">
        <v>3279290625</v>
      </c>
      <c r="K15" s="9">
        <v>206271169</v>
      </c>
      <c r="M15" s="9">
        <v>3073019456</v>
      </c>
      <c r="O15" s="9">
        <v>3279290625</v>
      </c>
      <c r="Q15" s="9">
        <v>206271169</v>
      </c>
      <c r="S15" s="9">
        <v>3073019456</v>
      </c>
    </row>
    <row r="16" spans="1:19" ht="21.75" customHeight="1" x14ac:dyDescent="0.2">
      <c r="A16" s="11" t="s">
        <v>24</v>
      </c>
      <c r="C16" s="8" t="s">
        <v>185</v>
      </c>
      <c r="E16" s="9">
        <v>6773</v>
      </c>
      <c r="G16" s="9">
        <v>116</v>
      </c>
      <c r="I16" s="13">
        <v>0</v>
      </c>
      <c r="K16" s="13">
        <v>0</v>
      </c>
      <c r="M16" s="13">
        <v>0</v>
      </c>
      <c r="O16" s="13">
        <v>785668</v>
      </c>
      <c r="Q16" s="13">
        <v>0</v>
      </c>
      <c r="S16" s="13">
        <v>785668</v>
      </c>
    </row>
    <row r="17" spans="1:19" ht="21.75" customHeight="1" x14ac:dyDescent="0.2">
      <c r="A17" s="15" t="s">
        <v>64</v>
      </c>
      <c r="C17" s="9"/>
      <c r="E17" s="9"/>
      <c r="G17" s="9"/>
      <c r="I17" s="16">
        <v>5139290625</v>
      </c>
      <c r="K17" s="16">
        <v>206271169</v>
      </c>
      <c r="M17" s="16">
        <v>4933019456</v>
      </c>
      <c r="O17" s="16">
        <v>49632124563</v>
      </c>
      <c r="Q17" s="16">
        <v>1319406739</v>
      </c>
      <c r="S17" s="16">
        <v>48312717824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66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9"/>
  <sheetViews>
    <sheetView rightToLeft="1" view="pageBreakPreview" zoomScaleNormal="100" zoomScaleSheetLayoutView="100" workbookViewId="0">
      <selection activeCell="L33" sqref="L33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4.28515625" customWidth="1"/>
    <col min="11" max="11" width="1.28515625" customWidth="1"/>
    <col min="12" max="12" width="10.42578125" customWidth="1"/>
    <col min="13" max="13" width="1.28515625" customWidth="1"/>
    <col min="14" max="14" width="15.5703125" customWidth="1"/>
    <col min="15" max="15" width="1.28515625" customWidth="1"/>
    <col min="16" max="16" width="14.85546875" bestFit="1" customWidth="1"/>
    <col min="17" max="17" width="1.28515625" customWidth="1"/>
    <col min="18" max="18" width="10.42578125" customWidth="1"/>
    <col min="19" max="19" width="1.28515625" customWidth="1"/>
    <col min="20" max="20" width="15.5703125" customWidth="1"/>
    <col min="21" max="21" width="0.28515625" customWidth="1"/>
  </cols>
  <sheetData>
    <row r="1" spans="1:20" ht="29.1" customHeight="1" x14ac:dyDescent="0.2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</row>
    <row r="2" spans="1:20" ht="21.75" customHeight="1" x14ac:dyDescent="0.2">
      <c r="A2" s="36" t="s">
        <v>98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</row>
    <row r="3" spans="1:20" ht="21.75" customHeight="1" x14ac:dyDescent="0.2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</row>
    <row r="4" spans="1:20" ht="14.45" customHeight="1" x14ac:dyDescent="0.2"/>
    <row r="5" spans="1:20" ht="14.45" customHeight="1" x14ac:dyDescent="0.2">
      <c r="A5" s="46" t="s">
        <v>186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</row>
    <row r="6" spans="1:20" ht="14.45" customHeight="1" x14ac:dyDescent="0.2">
      <c r="A6" s="43" t="s">
        <v>101</v>
      </c>
      <c r="J6" s="43" t="s">
        <v>117</v>
      </c>
      <c r="K6" s="43"/>
      <c r="L6" s="43"/>
      <c r="M6" s="43"/>
      <c r="N6" s="43"/>
      <c r="P6" s="43" t="s">
        <v>118</v>
      </c>
      <c r="Q6" s="43"/>
      <c r="R6" s="43"/>
      <c r="S6" s="43"/>
      <c r="T6" s="43"/>
    </row>
    <row r="7" spans="1:20" ht="29.1" customHeight="1" x14ac:dyDescent="0.2">
      <c r="A7" s="43"/>
      <c r="C7" s="21" t="s">
        <v>187</v>
      </c>
      <c r="E7" s="65" t="s">
        <v>76</v>
      </c>
      <c r="F7" s="65"/>
      <c r="H7" s="21" t="s">
        <v>188</v>
      </c>
      <c r="J7" s="22" t="s">
        <v>189</v>
      </c>
      <c r="K7" s="3"/>
      <c r="L7" s="22" t="s">
        <v>175</v>
      </c>
      <c r="M7" s="3"/>
      <c r="N7" s="22" t="s">
        <v>190</v>
      </c>
      <c r="P7" s="22" t="s">
        <v>189</v>
      </c>
      <c r="Q7" s="3"/>
      <c r="R7" s="22" t="s">
        <v>175</v>
      </c>
      <c r="S7" s="3"/>
      <c r="T7" s="22" t="s">
        <v>190</v>
      </c>
    </row>
    <row r="8" spans="1:20" ht="21.75" customHeight="1" x14ac:dyDescent="0.2">
      <c r="A8" s="18" t="s">
        <v>78</v>
      </c>
      <c r="C8" s="3"/>
      <c r="E8" s="5" t="s">
        <v>81</v>
      </c>
      <c r="F8" s="3"/>
      <c r="H8" s="7">
        <v>19</v>
      </c>
      <c r="J8" s="20">
        <v>2186395693</v>
      </c>
      <c r="L8" s="20">
        <v>0</v>
      </c>
      <c r="N8" s="20">
        <v>2186395693</v>
      </c>
      <c r="P8" s="20">
        <v>16298145404</v>
      </c>
      <c r="R8" s="20">
        <v>0</v>
      </c>
      <c r="T8" s="20">
        <v>16298145404</v>
      </c>
    </row>
    <row r="9" spans="1:20" ht="21.75" customHeight="1" x14ac:dyDescent="0.2">
      <c r="A9" s="15" t="s">
        <v>64</v>
      </c>
      <c r="C9" s="9"/>
      <c r="E9" s="9"/>
      <c r="H9" s="9"/>
      <c r="J9" s="16">
        <v>2186395693</v>
      </c>
      <c r="L9" s="16">
        <v>0</v>
      </c>
      <c r="N9" s="16">
        <v>2186395693</v>
      </c>
      <c r="P9" s="16">
        <v>16298145404</v>
      </c>
      <c r="R9" s="16">
        <v>0</v>
      </c>
      <c r="T9" s="16">
        <v>16298145404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scale="71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76073-A55B-4D0E-8C8B-16DA6AFFF107}">
  <sheetPr>
    <pageSetUpPr fitToPage="1"/>
  </sheetPr>
  <dimension ref="A1:N23"/>
  <sheetViews>
    <sheetView rightToLeft="1" view="pageBreakPreview" zoomScaleNormal="100" zoomScaleSheetLayoutView="100" workbookViewId="0">
      <selection activeCell="M17" sqref="M17"/>
    </sheetView>
  </sheetViews>
  <sheetFormatPr defaultRowHeight="12.75" x14ac:dyDescent="0.2"/>
  <cols>
    <col min="1" max="1" width="36.85546875" bestFit="1" customWidth="1"/>
    <col min="2" max="2" width="1.28515625" customWidth="1"/>
    <col min="3" max="3" width="13.85546875" bestFit="1" customWidth="1"/>
    <col min="4" max="4" width="1.28515625" customWidth="1"/>
    <col min="5" max="5" width="11.7109375" bestFit="1" customWidth="1"/>
    <col min="6" max="6" width="1.28515625" customWidth="1"/>
    <col min="7" max="7" width="13.85546875" bestFit="1" customWidth="1"/>
    <col min="8" max="8" width="1.28515625" customWidth="1"/>
    <col min="9" max="9" width="15" bestFit="1" customWidth="1"/>
    <col min="10" max="10" width="1.28515625" customWidth="1"/>
    <col min="11" max="11" width="11.7109375" bestFit="1" customWidth="1"/>
    <col min="12" max="12" width="1.28515625" customWidth="1"/>
    <col min="13" max="13" width="15" bestFit="1" customWidth="1"/>
    <col min="14" max="14" width="0.28515625" customWidth="1"/>
  </cols>
  <sheetData>
    <row r="1" spans="1:14" ht="29.1" customHeight="1" x14ac:dyDescent="0.2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4" ht="21.75" customHeight="1" x14ac:dyDescent="0.2">
      <c r="A2" s="36" t="s">
        <v>98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4" ht="21.75" customHeight="1" x14ac:dyDescent="0.2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4" spans="1:14" ht="14.45" customHeight="1" x14ac:dyDescent="0.2"/>
    <row r="5" spans="1:14" ht="14.45" customHeight="1" x14ac:dyDescent="0.2">
      <c r="A5" s="46" t="s">
        <v>191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</row>
    <row r="6" spans="1:14" ht="14.45" customHeight="1" x14ac:dyDescent="0.2">
      <c r="A6" s="48" t="s">
        <v>101</v>
      </c>
      <c r="C6" s="48" t="s">
        <v>117</v>
      </c>
      <c r="D6" s="48"/>
      <c r="E6" s="48"/>
      <c r="F6" s="48"/>
      <c r="G6" s="48"/>
      <c r="I6" s="48" t="s">
        <v>118</v>
      </c>
      <c r="J6" s="48"/>
      <c r="K6" s="48"/>
      <c r="L6" s="48"/>
      <c r="M6" s="48"/>
    </row>
    <row r="7" spans="1:14" ht="29.1" customHeight="1" x14ac:dyDescent="0.2">
      <c r="A7" s="48"/>
      <c r="C7" s="29" t="s">
        <v>189</v>
      </c>
      <c r="D7" s="3"/>
      <c r="E7" s="29" t="s">
        <v>175</v>
      </c>
      <c r="F7" s="3"/>
      <c r="G7" s="29" t="s">
        <v>190</v>
      </c>
      <c r="I7" s="29" t="s">
        <v>189</v>
      </c>
      <c r="J7" s="3"/>
      <c r="K7" s="29" t="s">
        <v>175</v>
      </c>
      <c r="L7" s="3"/>
      <c r="M7" s="29" t="s">
        <v>190</v>
      </c>
    </row>
    <row r="8" spans="1:14" ht="21.75" customHeight="1" x14ac:dyDescent="0.2">
      <c r="A8" s="5" t="s">
        <v>198</v>
      </c>
      <c r="C8" s="6">
        <v>277843</v>
      </c>
      <c r="E8" s="9">
        <v>0</v>
      </c>
      <c r="G8" s="6">
        <v>277843</v>
      </c>
      <c r="I8" s="6">
        <v>734220</v>
      </c>
      <c r="K8" s="9">
        <v>0</v>
      </c>
      <c r="M8" s="6">
        <v>734220</v>
      </c>
    </row>
    <row r="9" spans="1:14" ht="21.75" customHeight="1" x14ac:dyDescent="0.2">
      <c r="A9" s="8" t="s">
        <v>199</v>
      </c>
      <c r="C9" s="9">
        <v>14331</v>
      </c>
      <c r="E9" s="9">
        <v>0</v>
      </c>
      <c r="G9" s="9">
        <v>14331</v>
      </c>
      <c r="I9" s="9">
        <v>110839</v>
      </c>
      <c r="K9" s="9">
        <v>0</v>
      </c>
      <c r="M9" s="9">
        <v>110839</v>
      </c>
    </row>
    <row r="10" spans="1:14" ht="21.75" customHeight="1" x14ac:dyDescent="0.2">
      <c r="A10" s="8" t="s">
        <v>200</v>
      </c>
      <c r="C10" s="9">
        <v>1211938</v>
      </c>
      <c r="E10" s="9">
        <v>0</v>
      </c>
      <c r="G10" s="9">
        <v>1211938</v>
      </c>
      <c r="I10" s="9">
        <v>12677389</v>
      </c>
      <c r="K10" s="9">
        <v>0</v>
      </c>
      <c r="M10" s="9">
        <v>12677389</v>
      </c>
    </row>
    <row r="11" spans="1:14" ht="21.75" customHeight="1" x14ac:dyDescent="0.2">
      <c r="A11" s="8" t="s">
        <v>201</v>
      </c>
      <c r="C11" s="9">
        <v>0</v>
      </c>
      <c r="E11" s="9">
        <v>0</v>
      </c>
      <c r="G11" s="9">
        <v>0</v>
      </c>
      <c r="I11" s="9">
        <v>12518459106</v>
      </c>
      <c r="K11" s="9">
        <v>0</v>
      </c>
      <c r="M11" s="9">
        <v>12518459106</v>
      </c>
    </row>
    <row r="12" spans="1:14" ht="21.75" customHeight="1" x14ac:dyDescent="0.2">
      <c r="A12" s="8" t="s">
        <v>202</v>
      </c>
      <c r="C12" s="9">
        <v>5938381825</v>
      </c>
      <c r="E12" s="9">
        <v>-12598422</v>
      </c>
      <c r="G12" s="9">
        <v>5950980247</v>
      </c>
      <c r="I12" s="9">
        <v>32879200914</v>
      </c>
      <c r="K12" s="9">
        <v>16448450</v>
      </c>
      <c r="M12" s="9">
        <v>32862752464</v>
      </c>
    </row>
    <row r="13" spans="1:14" ht="21.75" customHeight="1" x14ac:dyDescent="0.2">
      <c r="A13" s="8" t="s">
        <v>203</v>
      </c>
      <c r="C13" s="9">
        <v>3995</v>
      </c>
      <c r="E13" s="9">
        <v>0</v>
      </c>
      <c r="G13" s="9">
        <v>3995</v>
      </c>
      <c r="I13" s="9">
        <v>37434</v>
      </c>
      <c r="K13" s="9">
        <v>0</v>
      </c>
      <c r="M13" s="9">
        <v>37434</v>
      </c>
    </row>
    <row r="14" spans="1:14" ht="21.75" customHeight="1" thickBot="1" x14ac:dyDescent="0.25">
      <c r="A14" s="15" t="s">
        <v>64</v>
      </c>
      <c r="C14" s="16">
        <f>SUM(C8:C13)</f>
        <v>5939889932</v>
      </c>
      <c r="E14" s="16">
        <f>SUM(E8:E13)</f>
        <v>-12598422</v>
      </c>
      <c r="G14" s="16">
        <f>SUM(G8:G13)</f>
        <v>5952488354</v>
      </c>
      <c r="I14" s="16">
        <f>SUM(I8:I13)</f>
        <v>45411219902</v>
      </c>
      <c r="K14" s="16">
        <f>SUM(K8:K13)</f>
        <v>16448450</v>
      </c>
      <c r="M14" s="16">
        <f>SUM(M8:M13)</f>
        <v>45394771452</v>
      </c>
    </row>
    <row r="15" spans="1:14" x14ac:dyDescent="0.2"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 t="e">
        <f>N14-#REF!</f>
        <v>#REF!</v>
      </c>
    </row>
    <row r="17" spans="3:13" ht="18.75" x14ac:dyDescent="0.2">
      <c r="C17" s="9"/>
      <c r="E17" s="9"/>
      <c r="G17" s="9"/>
      <c r="I17" s="9"/>
      <c r="K17" s="9"/>
      <c r="M17" s="9"/>
    </row>
    <row r="18" spans="3:13" ht="18.75" x14ac:dyDescent="0.2">
      <c r="C18" s="9"/>
      <c r="E18" s="9"/>
      <c r="G18" s="9"/>
      <c r="I18" s="9"/>
      <c r="K18" s="9"/>
      <c r="M18" s="9"/>
    </row>
    <row r="23" spans="3:13" ht="18.75" x14ac:dyDescent="0.2">
      <c r="E23" s="9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37"/>
  <sheetViews>
    <sheetView rightToLeft="1" view="pageBreakPreview" zoomScaleNormal="100" zoomScaleSheetLayoutView="100" workbookViewId="0">
      <selection activeCell="O56" sqref="O56"/>
    </sheetView>
  </sheetViews>
  <sheetFormatPr defaultRowHeight="12.75" x14ac:dyDescent="0.2"/>
  <cols>
    <col min="1" max="1" width="25.28515625" bestFit="1" customWidth="1"/>
    <col min="2" max="2" width="1.28515625" customWidth="1"/>
    <col min="3" max="3" width="5.42578125" bestFit="1" customWidth="1"/>
    <col min="4" max="4" width="1.28515625" customWidth="1"/>
    <col min="5" max="5" width="15.42578125" bestFit="1" customWidth="1"/>
    <col min="6" max="6" width="1.28515625" customWidth="1"/>
    <col min="7" max="7" width="11.140625" bestFit="1" customWidth="1"/>
    <col min="8" max="8" width="1.28515625" customWidth="1"/>
    <col min="9" max="9" width="21.85546875" bestFit="1" customWidth="1"/>
    <col min="10" max="10" width="1.28515625" customWidth="1"/>
    <col min="11" max="11" width="11" bestFit="1" customWidth="1"/>
    <col min="12" max="12" width="1.28515625" customWidth="1"/>
    <col min="13" max="13" width="16.140625" bestFit="1" customWidth="1"/>
    <col min="14" max="14" width="1.28515625" customWidth="1"/>
    <col min="15" max="15" width="16.1406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</row>
    <row r="2" spans="1:18" ht="21.75" customHeight="1" x14ac:dyDescent="0.2">
      <c r="A2" s="36" t="s">
        <v>98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18" ht="21.75" customHeight="1" x14ac:dyDescent="0.2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</row>
    <row r="4" spans="1:18" ht="14.45" customHeight="1" x14ac:dyDescent="0.2"/>
    <row r="5" spans="1:18" ht="14.45" customHeight="1" x14ac:dyDescent="0.2">
      <c r="A5" s="46" t="s">
        <v>192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</row>
    <row r="6" spans="1:18" ht="14.45" customHeight="1" x14ac:dyDescent="0.2">
      <c r="A6" s="43" t="s">
        <v>101</v>
      </c>
      <c r="C6" s="43" t="s">
        <v>117</v>
      </c>
      <c r="D6" s="43"/>
      <c r="E6" s="43"/>
      <c r="F6" s="43"/>
      <c r="G6" s="43"/>
      <c r="H6" s="43"/>
      <c r="I6" s="43"/>
      <c r="K6" s="43" t="s">
        <v>118</v>
      </c>
      <c r="L6" s="43"/>
      <c r="M6" s="43"/>
      <c r="N6" s="43"/>
      <c r="O6" s="43"/>
      <c r="P6" s="43"/>
      <c r="Q6" s="43"/>
      <c r="R6" s="43"/>
    </row>
    <row r="7" spans="1:18" ht="40.5" customHeight="1" x14ac:dyDescent="0.2">
      <c r="A7" s="43"/>
      <c r="C7" s="22" t="s">
        <v>13</v>
      </c>
      <c r="D7" s="3"/>
      <c r="E7" s="22" t="s">
        <v>193</v>
      </c>
      <c r="F7" s="3"/>
      <c r="G7" s="22" t="s">
        <v>194</v>
      </c>
      <c r="H7" s="3"/>
      <c r="I7" s="22" t="s">
        <v>195</v>
      </c>
      <c r="K7" s="22" t="s">
        <v>13</v>
      </c>
      <c r="L7" s="3"/>
      <c r="M7" s="22" t="s">
        <v>193</v>
      </c>
      <c r="N7" s="3"/>
      <c r="O7" s="22" t="s">
        <v>194</v>
      </c>
      <c r="P7" s="3"/>
      <c r="Q7" s="67" t="s">
        <v>195</v>
      </c>
      <c r="R7" s="67"/>
    </row>
    <row r="8" spans="1:18" ht="21.75" customHeight="1" x14ac:dyDescent="0.2">
      <c r="A8" s="5" t="s">
        <v>61</v>
      </c>
      <c r="C8" s="6">
        <v>0</v>
      </c>
      <c r="E8" s="6">
        <v>0</v>
      </c>
      <c r="G8" s="6">
        <v>0</v>
      </c>
      <c r="I8" s="6">
        <v>0</v>
      </c>
      <c r="K8" s="6">
        <v>132500</v>
      </c>
      <c r="M8" s="6">
        <v>5135971097</v>
      </c>
      <c r="O8" s="6">
        <v>3706524212</v>
      </c>
      <c r="Q8" s="45">
        <v>1429446885</v>
      </c>
      <c r="R8" s="45"/>
    </row>
    <row r="9" spans="1:18" ht="21.75" customHeight="1" x14ac:dyDescent="0.2">
      <c r="A9" s="8" t="s">
        <v>141</v>
      </c>
      <c r="C9" s="9">
        <v>0</v>
      </c>
      <c r="E9" s="9">
        <v>0</v>
      </c>
      <c r="G9" s="9">
        <v>0</v>
      </c>
      <c r="I9" s="9">
        <v>0</v>
      </c>
      <c r="K9" s="9">
        <v>42328</v>
      </c>
      <c r="M9" s="9">
        <v>31956875376</v>
      </c>
      <c r="O9" s="9">
        <v>23763637222</v>
      </c>
      <c r="Q9" s="39">
        <v>8193238154</v>
      </c>
      <c r="R9" s="39"/>
    </row>
    <row r="10" spans="1:18" ht="21.75" customHeight="1" x14ac:dyDescent="0.2">
      <c r="A10" s="8" t="s">
        <v>60</v>
      </c>
      <c r="C10" s="9">
        <v>0</v>
      </c>
      <c r="E10" s="9">
        <v>0</v>
      </c>
      <c r="G10" s="9">
        <v>0</v>
      </c>
      <c r="I10" s="9">
        <v>0</v>
      </c>
      <c r="K10" s="9">
        <v>257000</v>
      </c>
      <c r="M10" s="9">
        <v>4749219914</v>
      </c>
      <c r="O10" s="9">
        <v>4251711880</v>
      </c>
      <c r="Q10" s="39">
        <v>497508034</v>
      </c>
      <c r="R10" s="39"/>
    </row>
    <row r="11" spans="1:18" ht="21.75" customHeight="1" x14ac:dyDescent="0.2">
      <c r="A11" s="8" t="s">
        <v>123</v>
      </c>
      <c r="C11" s="9">
        <v>0</v>
      </c>
      <c r="E11" s="9">
        <v>0</v>
      </c>
      <c r="G11" s="9">
        <v>0</v>
      </c>
      <c r="I11" s="9">
        <v>0</v>
      </c>
      <c r="K11" s="9">
        <v>550000</v>
      </c>
      <c r="M11" s="9">
        <v>914774520</v>
      </c>
      <c r="O11" s="9">
        <v>878044365</v>
      </c>
      <c r="Q11" s="39">
        <v>36730155</v>
      </c>
      <c r="R11" s="39"/>
    </row>
    <row r="12" spans="1:18" ht="21.75" customHeight="1" x14ac:dyDescent="0.2">
      <c r="A12" s="8" t="s">
        <v>124</v>
      </c>
      <c r="C12" s="9">
        <v>0</v>
      </c>
      <c r="E12" s="9">
        <v>0</v>
      </c>
      <c r="G12" s="9">
        <v>0</v>
      </c>
      <c r="I12" s="9">
        <v>0</v>
      </c>
      <c r="K12" s="9">
        <v>2818259</v>
      </c>
      <c r="M12" s="9">
        <v>16479297260</v>
      </c>
      <c r="O12" s="9">
        <v>16584822924</v>
      </c>
      <c r="Q12" s="39">
        <v>-105525664</v>
      </c>
      <c r="R12" s="39"/>
    </row>
    <row r="13" spans="1:18" ht="21.75" customHeight="1" x14ac:dyDescent="0.2">
      <c r="A13" s="8" t="s">
        <v>125</v>
      </c>
      <c r="C13" s="9">
        <v>0</v>
      </c>
      <c r="E13" s="9">
        <v>0</v>
      </c>
      <c r="G13" s="9">
        <v>0</v>
      </c>
      <c r="I13" s="9">
        <v>0</v>
      </c>
      <c r="K13" s="9">
        <v>1999999</v>
      </c>
      <c r="M13" s="9">
        <v>9791059196</v>
      </c>
      <c r="O13" s="9">
        <v>8638290180</v>
      </c>
      <c r="Q13" s="39">
        <v>1152769016</v>
      </c>
      <c r="R13" s="39"/>
    </row>
    <row r="14" spans="1:18" ht="21.75" customHeight="1" x14ac:dyDescent="0.2">
      <c r="A14" s="8" t="s">
        <v>24</v>
      </c>
      <c r="C14" s="9">
        <v>0</v>
      </c>
      <c r="E14" s="9">
        <v>0</v>
      </c>
      <c r="G14" s="9">
        <v>0</v>
      </c>
      <c r="I14" s="9">
        <v>0</v>
      </c>
      <c r="K14" s="9">
        <v>7039588</v>
      </c>
      <c r="M14" s="9">
        <v>16446213511</v>
      </c>
      <c r="O14" s="9">
        <v>11478091824</v>
      </c>
      <c r="Q14" s="39">
        <v>4968121687</v>
      </c>
      <c r="R14" s="39"/>
    </row>
    <row r="15" spans="1:18" ht="21.75" customHeight="1" x14ac:dyDescent="0.2">
      <c r="A15" s="8" t="s">
        <v>54</v>
      </c>
      <c r="C15" s="9">
        <v>0</v>
      </c>
      <c r="E15" s="9">
        <v>0</v>
      </c>
      <c r="G15" s="9">
        <v>0</v>
      </c>
      <c r="I15" s="9">
        <v>0</v>
      </c>
      <c r="K15" s="9">
        <v>495000</v>
      </c>
      <c r="M15" s="9">
        <v>1039855756</v>
      </c>
      <c r="O15" s="9">
        <v>1029870591</v>
      </c>
      <c r="Q15" s="39">
        <v>9985165</v>
      </c>
      <c r="R15" s="39"/>
    </row>
    <row r="16" spans="1:18" ht="21.75" customHeight="1" x14ac:dyDescent="0.2">
      <c r="A16" s="8" t="s">
        <v>126</v>
      </c>
      <c r="C16" s="9">
        <v>0</v>
      </c>
      <c r="E16" s="9">
        <v>0</v>
      </c>
      <c r="G16" s="9">
        <v>0</v>
      </c>
      <c r="I16" s="9">
        <v>0</v>
      </c>
      <c r="K16" s="9">
        <v>13516371</v>
      </c>
      <c r="M16" s="9">
        <v>40435675844</v>
      </c>
      <c r="O16" s="9">
        <v>41208054333</v>
      </c>
      <c r="Q16" s="39">
        <v>-772378489</v>
      </c>
      <c r="R16" s="39"/>
    </row>
    <row r="17" spans="1:18" ht="21.75" customHeight="1" x14ac:dyDescent="0.2">
      <c r="A17" s="8" t="s">
        <v>142</v>
      </c>
      <c r="C17" s="9">
        <v>0</v>
      </c>
      <c r="E17" s="9">
        <v>0</v>
      </c>
      <c r="G17" s="9">
        <v>0</v>
      </c>
      <c r="I17" s="9">
        <v>0</v>
      </c>
      <c r="K17" s="9">
        <v>3762754</v>
      </c>
      <c r="M17" s="9">
        <v>129204443930</v>
      </c>
      <c r="O17" s="9">
        <v>127115286728</v>
      </c>
      <c r="Q17" s="39">
        <v>2089157202</v>
      </c>
      <c r="R17" s="39"/>
    </row>
    <row r="18" spans="1:18" ht="21.75" customHeight="1" x14ac:dyDescent="0.2">
      <c r="A18" s="8" t="s">
        <v>41</v>
      </c>
      <c r="C18" s="9">
        <v>0</v>
      </c>
      <c r="E18" s="9">
        <v>0</v>
      </c>
      <c r="G18" s="9">
        <v>0</v>
      </c>
      <c r="I18" s="9">
        <v>0</v>
      </c>
      <c r="K18" s="9">
        <v>562000</v>
      </c>
      <c r="M18" s="9">
        <v>5778525111</v>
      </c>
      <c r="O18" s="9">
        <v>4942777970</v>
      </c>
      <c r="Q18" s="39">
        <v>835747141</v>
      </c>
      <c r="R18" s="39"/>
    </row>
    <row r="19" spans="1:18" ht="21.75" customHeight="1" x14ac:dyDescent="0.2">
      <c r="A19" s="8" t="s">
        <v>59</v>
      </c>
      <c r="C19" s="9">
        <v>0</v>
      </c>
      <c r="E19" s="9">
        <v>0</v>
      </c>
      <c r="G19" s="9">
        <v>0</v>
      </c>
      <c r="I19" s="9">
        <v>0</v>
      </c>
      <c r="K19" s="9">
        <v>6200000</v>
      </c>
      <c r="M19" s="9">
        <v>99550732893</v>
      </c>
      <c r="O19" s="9">
        <v>33527318386</v>
      </c>
      <c r="Q19" s="39">
        <v>66023414507</v>
      </c>
      <c r="R19" s="39"/>
    </row>
    <row r="20" spans="1:18" ht="21.75" customHeight="1" x14ac:dyDescent="0.2">
      <c r="A20" s="8" t="s">
        <v>127</v>
      </c>
      <c r="C20" s="9">
        <v>0</v>
      </c>
      <c r="E20" s="9">
        <v>0</v>
      </c>
      <c r="G20" s="9">
        <v>0</v>
      </c>
      <c r="I20" s="9">
        <v>0</v>
      </c>
      <c r="K20" s="9">
        <v>3750000</v>
      </c>
      <c r="M20" s="9">
        <v>12147527090</v>
      </c>
      <c r="O20" s="9">
        <v>12182082750</v>
      </c>
      <c r="Q20" s="39">
        <v>-34555660</v>
      </c>
      <c r="R20" s="39"/>
    </row>
    <row r="21" spans="1:18" ht="21.75" customHeight="1" x14ac:dyDescent="0.2">
      <c r="A21" s="8" t="s">
        <v>128</v>
      </c>
      <c r="C21" s="9">
        <v>0</v>
      </c>
      <c r="E21" s="9">
        <v>0</v>
      </c>
      <c r="G21" s="9">
        <v>0</v>
      </c>
      <c r="I21" s="9">
        <v>0</v>
      </c>
      <c r="K21" s="9">
        <v>3250000</v>
      </c>
      <c r="M21" s="9">
        <v>3273825011</v>
      </c>
      <c r="O21" s="9">
        <v>3534344775</v>
      </c>
      <c r="Q21" s="39">
        <v>-260519764</v>
      </c>
      <c r="R21" s="39"/>
    </row>
    <row r="22" spans="1:18" ht="21.75" customHeight="1" x14ac:dyDescent="0.2">
      <c r="A22" s="8" t="s">
        <v>129</v>
      </c>
      <c r="C22" s="9">
        <v>0</v>
      </c>
      <c r="E22" s="9">
        <v>0</v>
      </c>
      <c r="G22" s="9">
        <v>0</v>
      </c>
      <c r="I22" s="9">
        <v>0</v>
      </c>
      <c r="K22" s="9">
        <v>20403138</v>
      </c>
      <c r="M22" s="9">
        <v>177706271494</v>
      </c>
      <c r="O22" s="9">
        <v>114389009814</v>
      </c>
      <c r="Q22" s="39">
        <v>63317261680</v>
      </c>
      <c r="R22" s="39"/>
    </row>
    <row r="23" spans="1:18" ht="21.75" customHeight="1" x14ac:dyDescent="0.2">
      <c r="A23" s="8" t="s">
        <v>130</v>
      </c>
      <c r="C23" s="9">
        <v>0</v>
      </c>
      <c r="E23" s="9">
        <v>0</v>
      </c>
      <c r="G23" s="9">
        <v>0</v>
      </c>
      <c r="I23" s="9">
        <v>0</v>
      </c>
      <c r="K23" s="9">
        <v>139559</v>
      </c>
      <c r="M23" s="9">
        <v>6767788360</v>
      </c>
      <c r="O23" s="9">
        <v>5902902949</v>
      </c>
      <c r="Q23" s="39">
        <v>864885411</v>
      </c>
      <c r="R23" s="39"/>
    </row>
    <row r="24" spans="1:18" ht="21.75" customHeight="1" x14ac:dyDescent="0.2">
      <c r="A24" s="8" t="s">
        <v>131</v>
      </c>
      <c r="C24" s="9">
        <v>0</v>
      </c>
      <c r="E24" s="9">
        <v>0</v>
      </c>
      <c r="G24" s="9">
        <v>0</v>
      </c>
      <c r="I24" s="9">
        <v>0</v>
      </c>
      <c r="K24" s="9">
        <v>1876240</v>
      </c>
      <c r="M24" s="9">
        <v>13447381371</v>
      </c>
      <c r="O24" s="9">
        <v>12029742599</v>
      </c>
      <c r="Q24" s="39">
        <v>1417638772</v>
      </c>
      <c r="R24" s="39"/>
    </row>
    <row r="25" spans="1:18" ht="21.75" customHeight="1" x14ac:dyDescent="0.2">
      <c r="A25" s="8" t="s">
        <v>132</v>
      </c>
      <c r="C25" s="9">
        <v>0</v>
      </c>
      <c r="E25" s="9">
        <v>0</v>
      </c>
      <c r="G25" s="9">
        <v>0</v>
      </c>
      <c r="I25" s="9">
        <v>0</v>
      </c>
      <c r="K25" s="9">
        <v>3636831</v>
      </c>
      <c r="M25" s="9">
        <v>2039803036</v>
      </c>
      <c r="O25" s="9">
        <v>5960766009</v>
      </c>
      <c r="Q25" s="39">
        <v>-3920962973</v>
      </c>
      <c r="R25" s="39"/>
    </row>
    <row r="26" spans="1:18" ht="21.75" customHeight="1" x14ac:dyDescent="0.2">
      <c r="A26" s="8" t="s">
        <v>133</v>
      </c>
      <c r="C26" s="9">
        <v>0</v>
      </c>
      <c r="E26" s="9">
        <v>0</v>
      </c>
      <c r="G26" s="9">
        <v>0</v>
      </c>
      <c r="I26" s="9">
        <v>0</v>
      </c>
      <c r="K26" s="9">
        <v>3464528</v>
      </c>
      <c r="M26" s="9">
        <v>5944195746</v>
      </c>
      <c r="O26" s="9">
        <v>5920088266</v>
      </c>
      <c r="Q26" s="39">
        <v>24107480</v>
      </c>
      <c r="R26" s="39"/>
    </row>
    <row r="27" spans="1:18" ht="21.75" customHeight="1" x14ac:dyDescent="0.2">
      <c r="A27" s="8" t="s">
        <v>143</v>
      </c>
      <c r="C27" s="9">
        <v>0</v>
      </c>
      <c r="E27" s="9">
        <v>0</v>
      </c>
      <c r="G27" s="9">
        <v>0</v>
      </c>
      <c r="I27" s="9">
        <v>0</v>
      </c>
      <c r="K27" s="9">
        <v>10000</v>
      </c>
      <c r="M27" s="9">
        <v>196066895</v>
      </c>
      <c r="O27" s="9">
        <v>193323995</v>
      </c>
      <c r="Q27" s="39">
        <v>2742900</v>
      </c>
      <c r="R27" s="39"/>
    </row>
    <row r="28" spans="1:18" ht="21.75" customHeight="1" x14ac:dyDescent="0.2">
      <c r="A28" s="8" t="s">
        <v>134</v>
      </c>
      <c r="C28" s="9">
        <v>0</v>
      </c>
      <c r="E28" s="9">
        <v>0</v>
      </c>
      <c r="G28" s="9">
        <v>0</v>
      </c>
      <c r="I28" s="9">
        <v>0</v>
      </c>
      <c r="K28" s="9">
        <v>377049</v>
      </c>
      <c r="M28" s="9">
        <v>14988129188</v>
      </c>
      <c r="O28" s="9">
        <v>11622720367</v>
      </c>
      <c r="Q28" s="39">
        <v>3365408821</v>
      </c>
      <c r="R28" s="39"/>
    </row>
    <row r="29" spans="1:18" ht="21.75" customHeight="1" x14ac:dyDescent="0.2">
      <c r="A29" s="8" t="s">
        <v>135</v>
      </c>
      <c r="C29" s="9">
        <v>0</v>
      </c>
      <c r="E29" s="9">
        <v>0</v>
      </c>
      <c r="G29" s="9">
        <v>0</v>
      </c>
      <c r="I29" s="9">
        <v>0</v>
      </c>
      <c r="K29" s="9">
        <v>1167400</v>
      </c>
      <c r="M29" s="9">
        <v>2536722026</v>
      </c>
      <c r="O29" s="9">
        <v>2534431470</v>
      </c>
      <c r="Q29" s="39">
        <v>2290556</v>
      </c>
      <c r="R29" s="39"/>
    </row>
    <row r="30" spans="1:18" ht="21.75" customHeight="1" x14ac:dyDescent="0.2">
      <c r="A30" s="8" t="s">
        <v>144</v>
      </c>
      <c r="C30" s="9">
        <v>0</v>
      </c>
      <c r="E30" s="9">
        <v>0</v>
      </c>
      <c r="G30" s="9">
        <v>0</v>
      </c>
      <c r="I30" s="9">
        <v>0</v>
      </c>
      <c r="K30" s="9">
        <v>536000</v>
      </c>
      <c r="M30" s="9">
        <v>42016919161</v>
      </c>
      <c r="O30" s="9">
        <v>31489686976</v>
      </c>
      <c r="Q30" s="39">
        <v>10527232185</v>
      </c>
      <c r="R30" s="39"/>
    </row>
    <row r="31" spans="1:18" ht="21.75" customHeight="1" x14ac:dyDescent="0.2">
      <c r="A31" s="8" t="s">
        <v>145</v>
      </c>
      <c r="C31" s="9">
        <v>0</v>
      </c>
      <c r="E31" s="9">
        <v>0</v>
      </c>
      <c r="G31" s="9">
        <v>0</v>
      </c>
      <c r="I31" s="9">
        <v>0</v>
      </c>
      <c r="K31" s="9">
        <v>49750</v>
      </c>
      <c r="M31" s="9">
        <v>14458237969</v>
      </c>
      <c r="O31" s="9">
        <v>10717750497</v>
      </c>
      <c r="Q31" s="39">
        <v>3740487472</v>
      </c>
      <c r="R31" s="39"/>
    </row>
    <row r="32" spans="1:18" ht="21.75" customHeight="1" x14ac:dyDescent="0.2">
      <c r="A32" s="8" t="s">
        <v>146</v>
      </c>
      <c r="C32" s="9">
        <v>0</v>
      </c>
      <c r="E32" s="9">
        <v>0</v>
      </c>
      <c r="G32" s="9">
        <v>0</v>
      </c>
      <c r="I32" s="9">
        <v>0</v>
      </c>
      <c r="K32" s="9">
        <v>100000</v>
      </c>
      <c r="M32" s="9">
        <v>23316584828</v>
      </c>
      <c r="O32" s="9">
        <v>15141997500</v>
      </c>
      <c r="Q32" s="39">
        <v>8174587328</v>
      </c>
      <c r="R32" s="39"/>
    </row>
    <row r="33" spans="1:18" ht="21.75" customHeight="1" x14ac:dyDescent="0.2">
      <c r="A33" s="8" t="s">
        <v>147</v>
      </c>
      <c r="C33" s="9">
        <v>0</v>
      </c>
      <c r="E33" s="9">
        <v>0</v>
      </c>
      <c r="G33" s="9">
        <v>0</v>
      </c>
      <c r="I33" s="9">
        <v>0</v>
      </c>
      <c r="K33" s="9">
        <v>770000</v>
      </c>
      <c r="M33" s="9">
        <v>27606704900</v>
      </c>
      <c r="O33" s="9">
        <v>20525100288</v>
      </c>
      <c r="Q33" s="39">
        <v>7081604612</v>
      </c>
      <c r="R33" s="39"/>
    </row>
    <row r="34" spans="1:18" ht="21.75" customHeight="1" x14ac:dyDescent="0.2">
      <c r="A34" s="8" t="s">
        <v>148</v>
      </c>
      <c r="C34" s="9">
        <v>0</v>
      </c>
      <c r="E34" s="9">
        <v>0</v>
      </c>
      <c r="G34" s="9">
        <v>0</v>
      </c>
      <c r="I34" s="9">
        <v>0</v>
      </c>
      <c r="K34" s="9">
        <v>1526000</v>
      </c>
      <c r="M34" s="9">
        <v>30059614786</v>
      </c>
      <c r="O34" s="9">
        <v>29299149851</v>
      </c>
      <c r="Q34" s="39">
        <v>760464935</v>
      </c>
      <c r="R34" s="39"/>
    </row>
    <row r="35" spans="1:18" ht="21.75" customHeight="1" x14ac:dyDescent="0.2">
      <c r="A35" s="8" t="s">
        <v>136</v>
      </c>
      <c r="C35" s="9">
        <v>0</v>
      </c>
      <c r="E35" s="9">
        <v>0</v>
      </c>
      <c r="G35" s="9">
        <v>0</v>
      </c>
      <c r="I35" s="9">
        <v>0</v>
      </c>
      <c r="K35" s="9">
        <v>2553864</v>
      </c>
      <c r="M35" s="9">
        <v>2505340584</v>
      </c>
      <c r="O35" s="9">
        <v>2505340584</v>
      </c>
      <c r="Q35" s="39">
        <v>0</v>
      </c>
      <c r="R35" s="39"/>
    </row>
    <row r="36" spans="1:18" ht="21.75" customHeight="1" x14ac:dyDescent="0.2">
      <c r="A36" s="11" t="s">
        <v>137</v>
      </c>
      <c r="C36" s="13">
        <v>0</v>
      </c>
      <c r="E36" s="13">
        <v>0</v>
      </c>
      <c r="G36" s="13">
        <v>0</v>
      </c>
      <c r="I36" s="13">
        <v>0</v>
      </c>
      <c r="K36" s="13">
        <v>1500000</v>
      </c>
      <c r="M36" s="13">
        <v>4684212215</v>
      </c>
      <c r="O36" s="13">
        <v>4616368200</v>
      </c>
      <c r="Q36" s="49">
        <v>67844015</v>
      </c>
      <c r="R36" s="49"/>
    </row>
    <row r="37" spans="1:18" ht="21.75" customHeight="1" x14ac:dyDescent="0.2">
      <c r="A37" s="15" t="s">
        <v>64</v>
      </c>
      <c r="C37" s="16">
        <v>0</v>
      </c>
      <c r="E37" s="16">
        <v>0</v>
      </c>
      <c r="G37" s="16">
        <v>0</v>
      </c>
      <c r="I37" s="16">
        <v>0</v>
      </c>
      <c r="K37" s="16">
        <v>82486158</v>
      </c>
      <c r="M37" s="16">
        <v>745177969068</v>
      </c>
      <c r="O37" s="16">
        <v>565689237505</v>
      </c>
      <c r="Q37" s="66">
        <v>179488731563</v>
      </c>
      <c r="R37" s="66"/>
    </row>
  </sheetData>
  <mergeCells count="38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</mergeCells>
  <pageMargins left="0.39" right="0.39" top="0.39" bottom="0.39" header="0" footer="0"/>
  <pageSetup scale="89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59"/>
  <sheetViews>
    <sheetView rightToLeft="1" view="pageBreakPreview" zoomScaleNormal="100" zoomScaleSheetLayoutView="100" workbookViewId="0">
      <selection activeCell="C68" sqref="C68"/>
    </sheetView>
  </sheetViews>
  <sheetFormatPr defaultRowHeight="12.75" x14ac:dyDescent="0.2"/>
  <cols>
    <col min="1" max="1" width="25" bestFit="1" customWidth="1"/>
    <col min="2" max="2" width="1.28515625" customWidth="1"/>
    <col min="3" max="3" width="12.140625" bestFit="1" customWidth="1"/>
    <col min="4" max="4" width="1.28515625" customWidth="1"/>
    <col min="5" max="5" width="17.7109375" bestFit="1" customWidth="1"/>
    <col min="6" max="6" width="1.28515625" customWidth="1"/>
    <col min="7" max="7" width="17.5703125" bestFit="1" customWidth="1"/>
    <col min="8" max="8" width="1.28515625" customWidth="1"/>
    <col min="9" max="9" width="26.28515625" bestFit="1" customWidth="1"/>
    <col min="10" max="10" width="1.28515625" customWidth="1"/>
    <col min="11" max="11" width="12.140625" bestFit="1" customWidth="1"/>
    <col min="12" max="12" width="1.28515625" customWidth="1"/>
    <col min="13" max="13" width="17.7109375" bestFit="1" customWidth="1"/>
    <col min="14" max="14" width="1.28515625" customWidth="1"/>
    <col min="15" max="15" width="17.7109375" bestFit="1" customWidth="1"/>
    <col min="16" max="16" width="1.28515625" customWidth="1"/>
    <col min="17" max="17" width="16.5703125" customWidth="1"/>
    <col min="18" max="18" width="1.28515625" customWidth="1"/>
    <col min="19" max="19" width="0.28515625" customWidth="1"/>
  </cols>
  <sheetData>
    <row r="1" spans="1:18" ht="29.1" customHeight="1" x14ac:dyDescent="0.2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</row>
    <row r="2" spans="1:18" ht="21.75" customHeight="1" x14ac:dyDescent="0.2">
      <c r="A2" s="36" t="s">
        <v>98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18" ht="21.75" customHeight="1" x14ac:dyDescent="0.2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</row>
    <row r="4" spans="1:18" ht="14.45" customHeight="1" x14ac:dyDescent="0.2"/>
    <row r="5" spans="1:18" ht="14.45" customHeight="1" x14ac:dyDescent="0.2">
      <c r="A5" s="46" t="s">
        <v>196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</row>
    <row r="6" spans="1:18" ht="14.45" customHeight="1" x14ac:dyDescent="0.2">
      <c r="A6" s="43" t="s">
        <v>101</v>
      </c>
      <c r="C6" s="43" t="s">
        <v>117</v>
      </c>
      <c r="D6" s="43"/>
      <c r="E6" s="43"/>
      <c r="F6" s="43"/>
      <c r="G6" s="43"/>
      <c r="H6" s="43"/>
      <c r="I6" s="43"/>
      <c r="K6" s="43" t="s">
        <v>118</v>
      </c>
      <c r="L6" s="43"/>
      <c r="M6" s="43"/>
      <c r="N6" s="43"/>
      <c r="O6" s="43"/>
      <c r="P6" s="43"/>
      <c r="Q6" s="43"/>
      <c r="R6" s="43"/>
    </row>
    <row r="7" spans="1:18" ht="45" customHeight="1" x14ac:dyDescent="0.2">
      <c r="A7" s="43"/>
      <c r="C7" s="22" t="s">
        <v>13</v>
      </c>
      <c r="D7" s="3"/>
      <c r="E7" s="22" t="s">
        <v>15</v>
      </c>
      <c r="F7" s="3"/>
      <c r="G7" s="22" t="s">
        <v>194</v>
      </c>
      <c r="H7" s="3"/>
      <c r="I7" s="22" t="s">
        <v>197</v>
      </c>
      <c r="K7" s="22" t="s">
        <v>13</v>
      </c>
      <c r="L7" s="3"/>
      <c r="M7" s="22" t="s">
        <v>15</v>
      </c>
      <c r="N7" s="3"/>
      <c r="O7" s="22" t="s">
        <v>194</v>
      </c>
      <c r="P7" s="3"/>
      <c r="Q7" s="67" t="s">
        <v>197</v>
      </c>
      <c r="R7" s="67"/>
    </row>
    <row r="8" spans="1:18" ht="21.75" customHeight="1" x14ac:dyDescent="0.2">
      <c r="A8" s="5" t="s">
        <v>27</v>
      </c>
      <c r="C8" s="6">
        <v>8000000</v>
      </c>
      <c r="E8" s="6">
        <v>55011448800</v>
      </c>
      <c r="G8" s="6">
        <v>60250634400</v>
      </c>
      <c r="I8" s="6">
        <v>-5239185600</v>
      </c>
      <c r="K8" s="6">
        <v>8000000</v>
      </c>
      <c r="M8" s="6">
        <v>55011448800</v>
      </c>
      <c r="O8" s="6">
        <v>70107398943</v>
      </c>
      <c r="Q8" s="45">
        <v>-15095950143</v>
      </c>
      <c r="R8" s="45"/>
    </row>
    <row r="9" spans="1:18" ht="21.75" customHeight="1" x14ac:dyDescent="0.2">
      <c r="A9" s="8" t="s">
        <v>53</v>
      </c>
      <c r="C9" s="9">
        <v>3787585</v>
      </c>
      <c r="E9" s="9">
        <v>7561713619</v>
      </c>
      <c r="G9" s="9">
        <v>7614329917</v>
      </c>
      <c r="I9" s="9">
        <v>-52616297</v>
      </c>
      <c r="K9" s="9">
        <v>3787585</v>
      </c>
      <c r="M9" s="9">
        <v>7561713619</v>
      </c>
      <c r="O9" s="9">
        <v>4314746004</v>
      </c>
      <c r="Q9" s="39">
        <v>3246967615</v>
      </c>
      <c r="R9" s="39"/>
    </row>
    <row r="10" spans="1:18" ht="21.75" customHeight="1" x14ac:dyDescent="0.2">
      <c r="A10" s="8" t="s">
        <v>47</v>
      </c>
      <c r="C10" s="9">
        <v>1240000</v>
      </c>
      <c r="E10" s="9">
        <v>16696728836</v>
      </c>
      <c r="G10" s="9">
        <v>18566959332</v>
      </c>
      <c r="I10" s="9">
        <v>-1870230496</v>
      </c>
      <c r="K10" s="9">
        <v>1240000</v>
      </c>
      <c r="M10" s="9">
        <v>16696728836</v>
      </c>
      <c r="O10" s="9">
        <v>9916794222</v>
      </c>
      <c r="Q10" s="39">
        <v>6779934614</v>
      </c>
      <c r="R10" s="39"/>
    </row>
    <row r="11" spans="1:18" ht="21.75" customHeight="1" x14ac:dyDescent="0.2">
      <c r="A11" s="8" t="s">
        <v>45</v>
      </c>
      <c r="C11" s="9">
        <v>3071852</v>
      </c>
      <c r="E11" s="9">
        <v>30258554059</v>
      </c>
      <c r="G11" s="9">
        <v>26810275964</v>
      </c>
      <c r="I11" s="9">
        <v>3448278095</v>
      </c>
      <c r="K11" s="9">
        <v>3071852</v>
      </c>
      <c r="M11" s="9">
        <v>30258554059</v>
      </c>
      <c r="O11" s="9">
        <v>38849298021</v>
      </c>
      <c r="Q11" s="39">
        <v>-8590743961</v>
      </c>
      <c r="R11" s="39"/>
    </row>
    <row r="12" spans="1:18" ht="21.75" customHeight="1" x14ac:dyDescent="0.2">
      <c r="A12" s="8" t="s">
        <v>56</v>
      </c>
      <c r="C12" s="9">
        <v>750000</v>
      </c>
      <c r="E12" s="9">
        <v>7278300450</v>
      </c>
      <c r="G12" s="9">
        <v>8305299900</v>
      </c>
      <c r="I12" s="9">
        <v>-1026999450</v>
      </c>
      <c r="K12" s="9">
        <v>750000</v>
      </c>
      <c r="M12" s="9">
        <v>7278300450</v>
      </c>
      <c r="O12" s="9">
        <v>6271538220</v>
      </c>
      <c r="Q12" s="39">
        <v>1006762229</v>
      </c>
      <c r="R12" s="39"/>
    </row>
    <row r="13" spans="1:18" ht="21.75" customHeight="1" x14ac:dyDescent="0.2">
      <c r="A13" s="8" t="s">
        <v>31</v>
      </c>
      <c r="C13" s="9">
        <v>9590733</v>
      </c>
      <c r="E13" s="9">
        <v>26113541163</v>
      </c>
      <c r="G13" s="9">
        <v>26855835700</v>
      </c>
      <c r="I13" s="9">
        <v>-742294536</v>
      </c>
      <c r="K13" s="9">
        <v>9590733</v>
      </c>
      <c r="M13" s="9">
        <v>26113541163</v>
      </c>
      <c r="O13" s="9">
        <v>24110646722</v>
      </c>
      <c r="Q13" s="39">
        <v>2002894441</v>
      </c>
      <c r="R13" s="39"/>
    </row>
    <row r="14" spans="1:18" ht="21.75" customHeight="1" x14ac:dyDescent="0.2">
      <c r="A14" s="8" t="s">
        <v>22</v>
      </c>
      <c r="C14" s="9">
        <v>1648325</v>
      </c>
      <c r="E14" s="9">
        <v>23307064130</v>
      </c>
      <c r="G14" s="9">
        <v>24517395881</v>
      </c>
      <c r="I14" s="9">
        <v>-1210331750</v>
      </c>
      <c r="K14" s="9">
        <v>1648325</v>
      </c>
      <c r="M14" s="9">
        <v>23307064130</v>
      </c>
      <c r="O14" s="9">
        <v>18285854923</v>
      </c>
      <c r="Q14" s="39">
        <v>5021209207</v>
      </c>
      <c r="R14" s="39"/>
    </row>
    <row r="15" spans="1:18" ht="21.75" customHeight="1" x14ac:dyDescent="0.2">
      <c r="A15" s="8" t="s">
        <v>20</v>
      </c>
      <c r="C15" s="9">
        <v>19986764</v>
      </c>
      <c r="E15" s="9">
        <v>46010857849</v>
      </c>
      <c r="G15" s="9">
        <v>48232071676</v>
      </c>
      <c r="I15" s="9">
        <v>-2221213826</v>
      </c>
      <c r="K15" s="9">
        <v>19986764</v>
      </c>
      <c r="M15" s="9">
        <v>46010857849</v>
      </c>
      <c r="O15" s="9">
        <v>38262630655</v>
      </c>
      <c r="Q15" s="39">
        <v>7748227194</v>
      </c>
      <c r="R15" s="39"/>
    </row>
    <row r="16" spans="1:18" ht="21.75" customHeight="1" x14ac:dyDescent="0.2">
      <c r="A16" s="8" t="s">
        <v>44</v>
      </c>
      <c r="C16" s="9">
        <v>2138348</v>
      </c>
      <c r="E16" s="9">
        <v>72948122435</v>
      </c>
      <c r="G16" s="9">
        <v>78804341688</v>
      </c>
      <c r="I16" s="9">
        <v>-5856219252</v>
      </c>
      <c r="K16" s="9">
        <v>2138348</v>
      </c>
      <c r="M16" s="9">
        <v>72948122435</v>
      </c>
      <c r="O16" s="9">
        <v>52715495769</v>
      </c>
      <c r="Q16" s="39">
        <v>20232626666</v>
      </c>
      <c r="R16" s="39"/>
    </row>
    <row r="17" spans="1:18" ht="21.75" customHeight="1" x14ac:dyDescent="0.2">
      <c r="A17" s="8" t="s">
        <v>55</v>
      </c>
      <c r="C17" s="9">
        <v>2980000</v>
      </c>
      <c r="E17" s="9">
        <v>10689427029</v>
      </c>
      <c r="G17" s="9">
        <v>11561731586</v>
      </c>
      <c r="I17" s="9">
        <v>-872304557</v>
      </c>
      <c r="K17" s="9">
        <v>2980000</v>
      </c>
      <c r="M17" s="9">
        <v>10689427029</v>
      </c>
      <c r="O17" s="9">
        <v>9337071888</v>
      </c>
      <c r="Q17" s="39">
        <v>1352355140</v>
      </c>
      <c r="R17" s="39"/>
    </row>
    <row r="18" spans="1:18" ht="21.75" customHeight="1" x14ac:dyDescent="0.2">
      <c r="A18" s="8" t="s">
        <v>63</v>
      </c>
      <c r="C18" s="9">
        <v>1031111</v>
      </c>
      <c r="E18" s="9">
        <v>9133575350</v>
      </c>
      <c r="G18" s="9">
        <v>12008318706</v>
      </c>
      <c r="I18" s="9">
        <v>-2874743355</v>
      </c>
      <c r="K18" s="9">
        <v>1031111</v>
      </c>
      <c r="M18" s="9">
        <v>9133575350</v>
      </c>
      <c r="O18" s="9">
        <v>12008318706</v>
      </c>
      <c r="Q18" s="39">
        <v>-2874743355</v>
      </c>
      <c r="R18" s="39"/>
    </row>
    <row r="19" spans="1:18" ht="21.75" customHeight="1" x14ac:dyDescent="0.2">
      <c r="A19" s="8" t="s">
        <v>29</v>
      </c>
      <c r="C19" s="9">
        <v>520000</v>
      </c>
      <c r="E19" s="9">
        <v>27171527864</v>
      </c>
      <c r="G19" s="9">
        <v>27027053352</v>
      </c>
      <c r="I19" s="9">
        <v>144474511</v>
      </c>
      <c r="K19" s="9">
        <v>520000</v>
      </c>
      <c r="M19" s="9">
        <v>27171527864</v>
      </c>
      <c r="O19" s="9">
        <v>30151189895</v>
      </c>
      <c r="Q19" s="39">
        <v>-2979662031</v>
      </c>
      <c r="R19" s="39"/>
    </row>
    <row r="20" spans="1:18" ht="21.75" customHeight="1" x14ac:dyDescent="0.2">
      <c r="A20" s="8" t="s">
        <v>49</v>
      </c>
      <c r="C20" s="9">
        <v>1725439</v>
      </c>
      <c r="E20" s="9">
        <v>60146120654</v>
      </c>
      <c r="G20" s="9">
        <v>61430196672</v>
      </c>
      <c r="I20" s="9">
        <v>-1284076017</v>
      </c>
      <c r="K20" s="9">
        <v>1725439</v>
      </c>
      <c r="M20" s="9">
        <v>60146120654</v>
      </c>
      <c r="O20" s="9">
        <v>68452539980</v>
      </c>
      <c r="Q20" s="39">
        <v>-8306419325</v>
      </c>
      <c r="R20" s="39"/>
    </row>
    <row r="21" spans="1:18" ht="21.75" customHeight="1" x14ac:dyDescent="0.2">
      <c r="A21" s="8" t="s">
        <v>26</v>
      </c>
      <c r="C21" s="9">
        <v>4300000</v>
      </c>
      <c r="E21" s="9">
        <v>26155244930</v>
      </c>
      <c r="G21" s="9">
        <v>27264602790</v>
      </c>
      <c r="I21" s="9">
        <v>-1109357860</v>
      </c>
      <c r="K21" s="9">
        <v>4300000</v>
      </c>
      <c r="M21" s="9">
        <v>26155244930</v>
      </c>
      <c r="O21" s="9">
        <v>30047465772</v>
      </c>
      <c r="Q21" s="39">
        <v>-3892220842</v>
      </c>
      <c r="R21" s="39"/>
    </row>
    <row r="22" spans="1:18" ht="21.75" customHeight="1" x14ac:dyDescent="0.2">
      <c r="A22" s="8" t="s">
        <v>48</v>
      </c>
      <c r="C22" s="9">
        <v>1339365</v>
      </c>
      <c r="E22" s="9">
        <v>75780247621</v>
      </c>
      <c r="G22" s="9">
        <v>77933246589</v>
      </c>
      <c r="I22" s="9">
        <v>-2152998967</v>
      </c>
      <c r="K22" s="9">
        <v>1339365</v>
      </c>
      <c r="M22" s="9">
        <v>75780247621</v>
      </c>
      <c r="O22" s="9">
        <v>54667110654</v>
      </c>
      <c r="Q22" s="39">
        <v>21113136967</v>
      </c>
      <c r="R22" s="39"/>
    </row>
    <row r="23" spans="1:18" ht="21.75" customHeight="1" x14ac:dyDescent="0.2">
      <c r="A23" s="8" t="s">
        <v>57</v>
      </c>
      <c r="C23" s="9">
        <v>20492394</v>
      </c>
      <c r="E23" s="9">
        <v>49716600157</v>
      </c>
      <c r="G23" s="9">
        <v>53071708143</v>
      </c>
      <c r="I23" s="9">
        <v>-3355107985</v>
      </c>
      <c r="K23" s="9">
        <v>20492394</v>
      </c>
      <c r="M23" s="9">
        <v>49716600157</v>
      </c>
      <c r="O23" s="9">
        <v>40190926096</v>
      </c>
      <c r="Q23" s="39">
        <v>9525674061</v>
      </c>
      <c r="R23" s="39"/>
    </row>
    <row r="24" spans="1:18" ht="21.75" customHeight="1" x14ac:dyDescent="0.2">
      <c r="A24" s="8" t="s">
        <v>36</v>
      </c>
      <c r="C24" s="9">
        <v>8393958</v>
      </c>
      <c r="E24" s="9">
        <v>51298758788</v>
      </c>
      <c r="G24" s="9">
        <v>51939338013</v>
      </c>
      <c r="I24" s="9">
        <v>-640579224</v>
      </c>
      <c r="K24" s="9">
        <v>8393958</v>
      </c>
      <c r="M24" s="9">
        <v>51298758788</v>
      </c>
      <c r="O24" s="9">
        <v>49479805957</v>
      </c>
      <c r="Q24" s="39">
        <v>1818952831</v>
      </c>
      <c r="R24" s="39"/>
    </row>
    <row r="25" spans="1:18" ht="21.75" customHeight="1" x14ac:dyDescent="0.2">
      <c r="A25" s="8" t="s">
        <v>61</v>
      </c>
      <c r="C25" s="9">
        <v>135000</v>
      </c>
      <c r="E25" s="9">
        <v>5083647277</v>
      </c>
      <c r="G25" s="9">
        <v>5170718970</v>
      </c>
      <c r="I25" s="9">
        <v>-87071692</v>
      </c>
      <c r="K25" s="9">
        <v>135000</v>
      </c>
      <c r="M25" s="9">
        <v>5083647277</v>
      </c>
      <c r="O25" s="9">
        <v>3776458621</v>
      </c>
      <c r="Q25" s="39">
        <v>1307188656</v>
      </c>
      <c r="R25" s="39"/>
    </row>
    <row r="26" spans="1:18" ht="21.75" customHeight="1" x14ac:dyDescent="0.2">
      <c r="A26" s="8" t="s">
        <v>41</v>
      </c>
      <c r="C26" s="9">
        <v>563000</v>
      </c>
      <c r="E26" s="9">
        <v>4642364963</v>
      </c>
      <c r="G26" s="9">
        <v>4876997127</v>
      </c>
      <c r="I26" s="9">
        <v>-234632163</v>
      </c>
      <c r="K26" s="9">
        <v>563000</v>
      </c>
      <c r="M26" s="9">
        <v>4642364963</v>
      </c>
      <c r="O26" s="9">
        <v>4951572950</v>
      </c>
      <c r="Q26" s="39">
        <v>-309207986</v>
      </c>
      <c r="R26" s="39"/>
    </row>
    <row r="27" spans="1:18" ht="21.75" customHeight="1" x14ac:dyDescent="0.2">
      <c r="A27" s="8" t="s">
        <v>35</v>
      </c>
      <c r="C27" s="9">
        <v>20543918</v>
      </c>
      <c r="E27" s="9">
        <v>36102036033</v>
      </c>
      <c r="G27" s="9">
        <v>37141676822</v>
      </c>
      <c r="I27" s="9">
        <v>-1039640788</v>
      </c>
      <c r="K27" s="9">
        <v>20543918</v>
      </c>
      <c r="M27" s="9">
        <v>36102036033</v>
      </c>
      <c r="O27" s="9">
        <v>37982934120</v>
      </c>
      <c r="Q27" s="39">
        <v>-1880898086</v>
      </c>
      <c r="R27" s="39"/>
    </row>
    <row r="28" spans="1:18" ht="21.75" customHeight="1" x14ac:dyDescent="0.2">
      <c r="A28" s="8" t="s">
        <v>39</v>
      </c>
      <c r="C28" s="9">
        <v>1748955</v>
      </c>
      <c r="E28" s="9">
        <v>17883663629</v>
      </c>
      <c r="G28" s="9">
        <v>20981416136</v>
      </c>
      <c r="I28" s="9">
        <v>-3097752506</v>
      </c>
      <c r="K28" s="9">
        <v>1748955</v>
      </c>
      <c r="M28" s="9">
        <v>17883663629</v>
      </c>
      <c r="O28" s="9">
        <v>30936858983</v>
      </c>
      <c r="Q28" s="39">
        <v>-13053195353</v>
      </c>
      <c r="R28" s="39"/>
    </row>
    <row r="29" spans="1:18" ht="21.75" customHeight="1" x14ac:dyDescent="0.2">
      <c r="A29" s="8" t="s">
        <v>58</v>
      </c>
      <c r="C29" s="9">
        <v>9808539</v>
      </c>
      <c r="E29" s="9">
        <v>19183189136</v>
      </c>
      <c r="G29" s="9">
        <v>20195391911</v>
      </c>
      <c r="I29" s="9">
        <v>-1012202774</v>
      </c>
      <c r="K29" s="9">
        <v>9808539</v>
      </c>
      <c r="M29" s="9">
        <v>19183189136</v>
      </c>
      <c r="O29" s="9">
        <v>15312384603</v>
      </c>
      <c r="Q29" s="39">
        <v>3870804533</v>
      </c>
      <c r="R29" s="39"/>
    </row>
    <row r="30" spans="1:18" ht="21.75" customHeight="1" x14ac:dyDescent="0.2">
      <c r="A30" s="8" t="s">
        <v>43</v>
      </c>
      <c r="C30" s="9">
        <v>33200000</v>
      </c>
      <c r="E30" s="9">
        <v>53763570048</v>
      </c>
      <c r="G30" s="9">
        <v>54685984240</v>
      </c>
      <c r="I30" s="9">
        <v>-922414192</v>
      </c>
      <c r="K30" s="9">
        <v>33200000</v>
      </c>
      <c r="M30" s="9">
        <v>53763570048</v>
      </c>
      <c r="O30" s="9">
        <v>36236701080</v>
      </c>
      <c r="Q30" s="39">
        <v>17526868968</v>
      </c>
      <c r="R30" s="39"/>
    </row>
    <row r="31" spans="1:18" ht="21.75" customHeight="1" x14ac:dyDescent="0.2">
      <c r="A31" s="8" t="s">
        <v>54</v>
      </c>
      <c r="C31" s="9">
        <v>37047587</v>
      </c>
      <c r="E31" s="9">
        <v>60986845983</v>
      </c>
      <c r="G31" s="9">
        <v>64309970727</v>
      </c>
      <c r="I31" s="9">
        <v>-3323124743</v>
      </c>
      <c r="K31" s="9">
        <v>37047587</v>
      </c>
      <c r="M31" s="9">
        <v>60986845983</v>
      </c>
      <c r="O31" s="9">
        <v>61911030558</v>
      </c>
      <c r="Q31" s="39">
        <v>-924184574</v>
      </c>
      <c r="R31" s="39"/>
    </row>
    <row r="32" spans="1:18" ht="21.75" customHeight="1" x14ac:dyDescent="0.2">
      <c r="A32" s="8" t="s">
        <v>62</v>
      </c>
      <c r="C32" s="9">
        <v>1684797</v>
      </c>
      <c r="E32" s="9">
        <v>2910557696</v>
      </c>
      <c r="G32" s="9">
        <v>3310626105</v>
      </c>
      <c r="I32" s="9">
        <v>-400068408</v>
      </c>
      <c r="K32" s="9">
        <v>1684797</v>
      </c>
      <c r="M32" s="9">
        <v>2910557696</v>
      </c>
      <c r="O32" s="9">
        <v>3310626105</v>
      </c>
      <c r="Q32" s="39">
        <v>-400068408</v>
      </c>
      <c r="R32" s="39"/>
    </row>
    <row r="33" spans="1:18" ht="21.75" customHeight="1" x14ac:dyDescent="0.2">
      <c r="A33" s="8" t="s">
        <v>46</v>
      </c>
      <c r="C33" s="9">
        <v>1125000</v>
      </c>
      <c r="E33" s="9">
        <v>18899022487</v>
      </c>
      <c r="G33" s="9">
        <v>19847880675</v>
      </c>
      <c r="I33" s="9">
        <v>-948858187</v>
      </c>
      <c r="K33" s="9">
        <v>1125000</v>
      </c>
      <c r="M33" s="9">
        <v>18899022487</v>
      </c>
      <c r="O33" s="9">
        <v>15947047125</v>
      </c>
      <c r="Q33" s="39">
        <v>2951975362</v>
      </c>
      <c r="R33" s="39"/>
    </row>
    <row r="34" spans="1:18" ht="21.75" customHeight="1" x14ac:dyDescent="0.2">
      <c r="A34" s="8" t="s">
        <v>19</v>
      </c>
      <c r="C34" s="9">
        <v>1675000</v>
      </c>
      <c r="E34" s="9">
        <v>6831034747</v>
      </c>
      <c r="G34" s="9">
        <v>7474248968</v>
      </c>
      <c r="I34" s="9">
        <v>-643214220</v>
      </c>
      <c r="K34" s="9">
        <v>1675000</v>
      </c>
      <c r="M34" s="9">
        <v>6831034747</v>
      </c>
      <c r="O34" s="9">
        <v>7056959389</v>
      </c>
      <c r="Q34" s="39">
        <v>-225924641</v>
      </c>
      <c r="R34" s="39"/>
    </row>
    <row r="35" spans="1:18" ht="21.75" customHeight="1" x14ac:dyDescent="0.2">
      <c r="A35" s="8" t="s">
        <v>38</v>
      </c>
      <c r="C35" s="9">
        <v>5752297</v>
      </c>
      <c r="E35" s="9">
        <v>3578810503</v>
      </c>
      <c r="G35" s="9">
        <v>4024021379</v>
      </c>
      <c r="I35" s="9">
        <v>-445210875</v>
      </c>
      <c r="K35" s="9">
        <v>5752297</v>
      </c>
      <c r="M35" s="9">
        <v>3578810503</v>
      </c>
      <c r="O35" s="9">
        <v>12315667877</v>
      </c>
      <c r="Q35" s="39">
        <v>-8736857373</v>
      </c>
      <c r="R35" s="39"/>
    </row>
    <row r="36" spans="1:18" ht="21.75" customHeight="1" x14ac:dyDescent="0.2">
      <c r="A36" s="8" t="s">
        <v>23</v>
      </c>
      <c r="C36" s="9">
        <v>129347424</v>
      </c>
      <c r="E36" s="9">
        <v>111534036950</v>
      </c>
      <c r="G36" s="9">
        <v>114091532112</v>
      </c>
      <c r="I36" s="9">
        <v>-2557495161</v>
      </c>
      <c r="K36" s="9">
        <v>129347424</v>
      </c>
      <c r="M36" s="9">
        <v>111534036950</v>
      </c>
      <c r="O36" s="9">
        <v>91147600219</v>
      </c>
      <c r="Q36" s="39">
        <v>20386436731</v>
      </c>
      <c r="R36" s="39"/>
    </row>
    <row r="37" spans="1:18" ht="21.75" customHeight="1" x14ac:dyDescent="0.2">
      <c r="A37" s="8" t="s">
        <v>60</v>
      </c>
      <c r="C37" s="9">
        <v>258000</v>
      </c>
      <c r="E37" s="9">
        <v>4011608692</v>
      </c>
      <c r="G37" s="9">
        <v>4206172993</v>
      </c>
      <c r="I37" s="9">
        <v>-194564300</v>
      </c>
      <c r="K37" s="9">
        <v>258000</v>
      </c>
      <c r="M37" s="9">
        <v>4011608692</v>
      </c>
      <c r="O37" s="9">
        <v>4268255510</v>
      </c>
      <c r="Q37" s="39">
        <v>-256646817</v>
      </c>
      <c r="R37" s="39"/>
    </row>
    <row r="38" spans="1:18" ht="21.75" customHeight="1" x14ac:dyDescent="0.2">
      <c r="A38" s="8" t="s">
        <v>28</v>
      </c>
      <c r="C38" s="9">
        <v>18625253</v>
      </c>
      <c r="E38" s="9">
        <v>56866897927</v>
      </c>
      <c r="G38" s="9">
        <v>60236480323</v>
      </c>
      <c r="I38" s="9">
        <v>-3369582395</v>
      </c>
      <c r="K38" s="9">
        <v>18625253</v>
      </c>
      <c r="M38" s="9">
        <v>56866897927</v>
      </c>
      <c r="O38" s="9">
        <v>70228283005</v>
      </c>
      <c r="Q38" s="39">
        <v>-13361385077</v>
      </c>
      <c r="R38" s="39"/>
    </row>
    <row r="39" spans="1:18" ht="21.75" customHeight="1" x14ac:dyDescent="0.2">
      <c r="A39" s="8" t="s">
        <v>30</v>
      </c>
      <c r="C39" s="9">
        <v>813023</v>
      </c>
      <c r="E39" s="9">
        <v>27743731244</v>
      </c>
      <c r="G39" s="9">
        <v>30333361291</v>
      </c>
      <c r="I39" s="9">
        <v>-2589630046</v>
      </c>
      <c r="K39" s="9">
        <v>813023</v>
      </c>
      <c r="M39" s="9">
        <v>27743731244</v>
      </c>
      <c r="O39" s="9">
        <v>35580304531</v>
      </c>
      <c r="Q39" s="39">
        <v>-7836573286</v>
      </c>
      <c r="R39" s="39"/>
    </row>
    <row r="40" spans="1:18" ht="21.75" customHeight="1" x14ac:dyDescent="0.2">
      <c r="A40" s="8" t="s">
        <v>42</v>
      </c>
      <c r="C40" s="9">
        <v>8942001</v>
      </c>
      <c r="E40" s="9">
        <v>26281468582</v>
      </c>
      <c r="G40" s="9">
        <v>26574273600</v>
      </c>
      <c r="I40" s="9">
        <v>-292805017</v>
      </c>
      <c r="K40" s="9">
        <v>8942001</v>
      </c>
      <c r="M40" s="9">
        <v>26281468582</v>
      </c>
      <c r="O40" s="9">
        <v>18213143196</v>
      </c>
      <c r="Q40" s="39">
        <v>8068325386</v>
      </c>
      <c r="R40" s="39"/>
    </row>
    <row r="41" spans="1:18" ht="21.75" customHeight="1" x14ac:dyDescent="0.2">
      <c r="A41" s="8" t="s">
        <v>25</v>
      </c>
      <c r="C41" s="9">
        <v>25973169</v>
      </c>
      <c r="E41" s="9">
        <v>54302439222</v>
      </c>
      <c r="G41" s="9">
        <v>54895204339</v>
      </c>
      <c r="I41" s="9">
        <v>-592765116</v>
      </c>
      <c r="K41" s="9">
        <v>25973169</v>
      </c>
      <c r="M41" s="9">
        <v>54302439222</v>
      </c>
      <c r="O41" s="9">
        <v>55768237872</v>
      </c>
      <c r="Q41" s="39">
        <v>-1465798649</v>
      </c>
      <c r="R41" s="39"/>
    </row>
    <row r="42" spans="1:18" ht="21.75" customHeight="1" x14ac:dyDescent="0.2">
      <c r="A42" s="8" t="s">
        <v>52</v>
      </c>
      <c r="C42" s="9">
        <v>7773332</v>
      </c>
      <c r="E42" s="9">
        <v>66565296959</v>
      </c>
      <c r="G42" s="9">
        <v>64251323716</v>
      </c>
      <c r="I42" s="9">
        <v>2313973243</v>
      </c>
      <c r="K42" s="9">
        <v>7773332</v>
      </c>
      <c r="M42" s="9">
        <v>66565296959</v>
      </c>
      <c r="O42" s="9">
        <v>25622999516</v>
      </c>
      <c r="Q42" s="39">
        <v>40942297443</v>
      </c>
      <c r="R42" s="39"/>
    </row>
    <row r="43" spans="1:18" ht="21.75" customHeight="1" x14ac:dyDescent="0.2">
      <c r="A43" s="8" t="s">
        <v>21</v>
      </c>
      <c r="C43" s="9">
        <v>163178963</v>
      </c>
      <c r="E43" s="9">
        <v>76425102298</v>
      </c>
      <c r="G43" s="9">
        <v>81930300345</v>
      </c>
      <c r="I43" s="9">
        <v>-5505198046</v>
      </c>
      <c r="K43" s="9">
        <v>163178963</v>
      </c>
      <c r="M43" s="9">
        <v>76425102298</v>
      </c>
      <c r="O43" s="9">
        <v>62287890497</v>
      </c>
      <c r="Q43" s="39">
        <v>14137211801</v>
      </c>
      <c r="R43" s="39"/>
    </row>
    <row r="44" spans="1:18" ht="21.75" customHeight="1" x14ac:dyDescent="0.2">
      <c r="A44" s="8" t="s">
        <v>32</v>
      </c>
      <c r="C44" s="9">
        <v>3114304</v>
      </c>
      <c r="E44" s="9">
        <v>40358409416</v>
      </c>
      <c r="G44" s="9">
        <v>42011917984</v>
      </c>
      <c r="I44" s="9">
        <v>-1653508567</v>
      </c>
      <c r="K44" s="9">
        <v>3114304</v>
      </c>
      <c r="M44" s="9">
        <v>40358409416</v>
      </c>
      <c r="O44" s="9">
        <v>50166889495</v>
      </c>
      <c r="Q44" s="39">
        <v>-9808480078</v>
      </c>
      <c r="R44" s="39"/>
    </row>
    <row r="45" spans="1:18" ht="21.75" customHeight="1" x14ac:dyDescent="0.2">
      <c r="A45" s="8" t="s">
        <v>59</v>
      </c>
      <c r="C45" s="9">
        <v>28097125</v>
      </c>
      <c r="E45" s="9">
        <v>381676299523</v>
      </c>
      <c r="G45" s="9">
        <v>381955098865</v>
      </c>
      <c r="I45" s="9">
        <v>-278799341</v>
      </c>
      <c r="K45" s="9">
        <v>28097125</v>
      </c>
      <c r="M45" s="9">
        <v>381676299523</v>
      </c>
      <c r="O45" s="9">
        <v>151938912272</v>
      </c>
      <c r="Q45" s="39">
        <v>229737387251</v>
      </c>
      <c r="R45" s="39"/>
    </row>
    <row r="46" spans="1:18" ht="21.75" customHeight="1" x14ac:dyDescent="0.2">
      <c r="A46" s="8" t="s">
        <v>51</v>
      </c>
      <c r="C46" s="9">
        <v>2400000</v>
      </c>
      <c r="E46" s="9">
        <v>24814688160</v>
      </c>
      <c r="G46" s="9">
        <v>25838710800</v>
      </c>
      <c r="I46" s="9">
        <v>-1024022640</v>
      </c>
      <c r="K46" s="9">
        <v>2400000</v>
      </c>
      <c r="M46" s="9">
        <v>24814688160</v>
      </c>
      <c r="O46" s="9">
        <v>29538248430</v>
      </c>
      <c r="Q46" s="39">
        <v>-4723560270</v>
      </c>
      <c r="R46" s="39"/>
    </row>
    <row r="47" spans="1:18" ht="21.75" customHeight="1" x14ac:dyDescent="0.2">
      <c r="A47" s="8" t="s">
        <v>50</v>
      </c>
      <c r="C47" s="9">
        <v>1359309</v>
      </c>
      <c r="E47" s="9">
        <v>33827942659</v>
      </c>
      <c r="G47" s="9">
        <v>36201833371</v>
      </c>
      <c r="I47" s="9">
        <v>-2373890711</v>
      </c>
      <c r="K47" s="9">
        <v>1359309</v>
      </c>
      <c r="M47" s="9">
        <v>33827942659</v>
      </c>
      <c r="O47" s="9">
        <v>32631989841</v>
      </c>
      <c r="Q47" s="39">
        <v>1195952818</v>
      </c>
      <c r="R47" s="39"/>
    </row>
    <row r="48" spans="1:18" ht="21.75" customHeight="1" x14ac:dyDescent="0.2">
      <c r="A48" s="8" t="s">
        <v>37</v>
      </c>
      <c r="C48" s="9">
        <v>5428553</v>
      </c>
      <c r="E48" s="9">
        <v>14764643972</v>
      </c>
      <c r="G48" s="9">
        <v>14747022310</v>
      </c>
      <c r="I48" s="9">
        <v>17621662</v>
      </c>
      <c r="K48" s="9">
        <v>5428553</v>
      </c>
      <c r="M48" s="9">
        <v>14764643972</v>
      </c>
      <c r="O48" s="9">
        <v>10672327741</v>
      </c>
      <c r="Q48" s="39">
        <v>4092316231</v>
      </c>
      <c r="R48" s="39"/>
    </row>
    <row r="49" spans="1:18" ht="21.75" customHeight="1" x14ac:dyDescent="0.2">
      <c r="A49" s="8" t="s">
        <v>33</v>
      </c>
      <c r="C49" s="9">
        <v>580000</v>
      </c>
      <c r="E49" s="9">
        <v>26203270798</v>
      </c>
      <c r="G49" s="9">
        <v>26962952710</v>
      </c>
      <c r="I49" s="9">
        <v>-759681912</v>
      </c>
      <c r="K49" s="9">
        <v>580000</v>
      </c>
      <c r="M49" s="9">
        <v>26203270798</v>
      </c>
      <c r="O49" s="9">
        <v>29910225155</v>
      </c>
      <c r="Q49" s="39">
        <v>-3706954357</v>
      </c>
      <c r="R49" s="39"/>
    </row>
    <row r="50" spans="1:18" ht="21.75" customHeight="1" x14ac:dyDescent="0.2">
      <c r="A50" s="8" t="s">
        <v>34</v>
      </c>
      <c r="C50" s="9">
        <v>2787044</v>
      </c>
      <c r="E50" s="9">
        <v>16150520875</v>
      </c>
      <c r="G50" s="9">
        <v>15929280863</v>
      </c>
      <c r="I50" s="9">
        <v>221240012</v>
      </c>
      <c r="K50" s="9">
        <v>2787044</v>
      </c>
      <c r="M50" s="9">
        <v>16150520875</v>
      </c>
      <c r="O50" s="9">
        <v>22246104047</v>
      </c>
      <c r="Q50" s="39">
        <v>-6095583171</v>
      </c>
      <c r="R50" s="39"/>
    </row>
    <row r="51" spans="1:18" ht="21.75" customHeight="1" x14ac:dyDescent="0.2">
      <c r="A51" s="8" t="s">
        <v>24</v>
      </c>
      <c r="C51" s="9">
        <v>688679</v>
      </c>
      <c r="E51" s="9">
        <v>1277191450</v>
      </c>
      <c r="G51" s="9">
        <v>1317509425</v>
      </c>
      <c r="I51" s="9">
        <v>-40317974</v>
      </c>
      <c r="K51" s="9">
        <v>688679</v>
      </c>
      <c r="M51" s="9">
        <v>1277191450</v>
      </c>
      <c r="O51" s="9">
        <v>1122895319</v>
      </c>
      <c r="Q51" s="39">
        <v>154296131</v>
      </c>
      <c r="R51" s="39"/>
    </row>
    <row r="52" spans="1:18" ht="21.75" customHeight="1" x14ac:dyDescent="0.2">
      <c r="A52" s="8" t="s">
        <v>40</v>
      </c>
      <c r="C52" s="9">
        <v>10350000</v>
      </c>
      <c r="E52" s="9">
        <v>63057766230</v>
      </c>
      <c r="G52" s="9">
        <v>63468566010</v>
      </c>
      <c r="I52" s="9">
        <v>-410799780</v>
      </c>
      <c r="K52" s="9">
        <v>10350000</v>
      </c>
      <c r="M52" s="9">
        <v>63057766230</v>
      </c>
      <c r="O52" s="9">
        <v>55297210911</v>
      </c>
      <c r="Q52" s="39">
        <v>7760555318</v>
      </c>
      <c r="R52" s="39"/>
    </row>
    <row r="53" spans="1:18" ht="21.75" customHeight="1" x14ac:dyDescent="0.2">
      <c r="A53" s="11" t="s">
        <v>78</v>
      </c>
      <c r="C53" s="9">
        <v>85000</v>
      </c>
      <c r="E53" s="13">
        <v>84953781250</v>
      </c>
      <c r="G53" s="13">
        <v>84953781250</v>
      </c>
      <c r="I53" s="13">
        <v>0</v>
      </c>
      <c r="K53" s="9">
        <v>85000</v>
      </c>
      <c r="M53" s="13">
        <v>84953781250</v>
      </c>
      <c r="O53" s="13">
        <v>84984593750</v>
      </c>
      <c r="Q53" s="49">
        <v>-30812499</v>
      </c>
      <c r="R53" s="49"/>
    </row>
    <row r="54" spans="1:18" ht="21.75" customHeight="1" x14ac:dyDescent="0.2">
      <c r="A54" s="15" t="s">
        <v>64</v>
      </c>
      <c r="C54" s="9"/>
      <c r="E54" s="16">
        <v>1935957672443</v>
      </c>
      <c r="G54" s="16">
        <v>1994117595676</v>
      </c>
      <c r="I54" s="16">
        <v>-58159923203</v>
      </c>
      <c r="K54" s="9"/>
      <c r="M54" s="16">
        <v>1935957672443</v>
      </c>
      <c r="O54" s="16">
        <v>1618533185145</v>
      </c>
      <c r="Q54" s="66">
        <v>317424487312</v>
      </c>
      <c r="R54" s="66"/>
    </row>
    <row r="57" spans="1:18" x14ac:dyDescent="0.2">
      <c r="Q57" s="28"/>
    </row>
    <row r="58" spans="1:18" x14ac:dyDescent="0.2">
      <c r="Q58" s="28"/>
    </row>
    <row r="59" spans="1:18" x14ac:dyDescent="0.2">
      <c r="Q59" s="28"/>
    </row>
  </sheetData>
  <mergeCells count="55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53:R53"/>
    <mergeCell ref="Q54:R54"/>
    <mergeCell ref="Q48:R48"/>
    <mergeCell ref="Q49:R49"/>
    <mergeCell ref="Q50:R50"/>
    <mergeCell ref="Q51:R51"/>
    <mergeCell ref="Q52:R52"/>
  </mergeCells>
  <pageMargins left="0.39" right="0.39" top="0.39" bottom="0.39" header="0" footer="0"/>
  <pageSetup scale="76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24ABC-6CE7-4054-92AA-3AD3A3DAAA5A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69"/>
  <sheetViews>
    <sheetView rightToLeft="1" tabSelected="1" view="pageBreakPreview" zoomScaleNormal="100" zoomScaleSheetLayoutView="100" workbookViewId="0">
      <selection activeCell="V21" sqref="V21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2.140625" bestFit="1" customWidth="1"/>
    <col min="7" max="7" width="1.28515625" customWidth="1"/>
    <col min="8" max="8" width="17.7109375" bestFit="1" customWidth="1"/>
    <col min="9" max="9" width="1.28515625" customWidth="1"/>
    <col min="10" max="10" width="17.7109375" bestFit="1" customWidth="1"/>
    <col min="11" max="11" width="1.28515625" customWidth="1"/>
    <col min="12" max="12" width="11" bestFit="1" customWidth="1"/>
    <col min="13" max="13" width="1.28515625" customWidth="1"/>
    <col min="14" max="14" width="12.85546875" bestFit="1" customWidth="1"/>
    <col min="15" max="15" width="1.28515625" customWidth="1"/>
    <col min="16" max="16" width="5.42578125" bestFit="1" customWidth="1"/>
    <col min="17" max="17" width="1.28515625" customWidth="1"/>
    <col min="18" max="18" width="10.28515625" bestFit="1" customWidth="1"/>
    <col min="19" max="19" width="1.28515625" customWidth="1"/>
    <col min="20" max="20" width="12.140625" bestFit="1" customWidth="1"/>
    <col min="21" max="21" width="1.28515625" customWidth="1"/>
    <col min="22" max="22" width="16.140625" bestFit="1" customWidth="1"/>
    <col min="23" max="23" width="1.28515625" customWidth="1"/>
    <col min="24" max="24" width="17.7109375" bestFit="1" customWidth="1"/>
    <col min="25" max="25" width="1.28515625" customWidth="1"/>
    <col min="26" max="26" width="20.2851562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9.1" customHeight="1" x14ac:dyDescent="0.2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</row>
    <row r="2" spans="1:28" ht="21.75" customHeight="1" x14ac:dyDescent="0.2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</row>
    <row r="3" spans="1:28" ht="21.75" customHeight="1" x14ac:dyDescent="0.2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</row>
    <row r="4" spans="1:28" ht="14.45" customHeight="1" x14ac:dyDescent="0.2">
      <c r="A4" s="1" t="s">
        <v>3</v>
      </c>
      <c r="B4" s="46" t="s">
        <v>4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</row>
    <row r="5" spans="1:28" ht="14.45" customHeight="1" x14ac:dyDescent="0.2">
      <c r="A5" s="46" t="s">
        <v>5</v>
      </c>
      <c r="B5" s="46"/>
      <c r="C5" s="46" t="s">
        <v>6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</row>
    <row r="6" spans="1:28" ht="14.45" customHeight="1" x14ac:dyDescent="0.2">
      <c r="F6" s="43" t="s">
        <v>7</v>
      </c>
      <c r="G6" s="43"/>
      <c r="H6" s="43"/>
      <c r="I6" s="43"/>
      <c r="J6" s="43"/>
      <c r="L6" s="43" t="s">
        <v>8</v>
      </c>
      <c r="M6" s="43"/>
      <c r="N6" s="43"/>
      <c r="O6" s="43"/>
      <c r="P6" s="43"/>
      <c r="Q6" s="43"/>
      <c r="R6" s="43"/>
      <c r="T6" s="43" t="s">
        <v>9</v>
      </c>
      <c r="U6" s="43"/>
      <c r="V6" s="43"/>
      <c r="W6" s="43"/>
      <c r="X6" s="43"/>
      <c r="Y6" s="43"/>
      <c r="Z6" s="43"/>
      <c r="AA6" s="43"/>
      <c r="AB6" s="43"/>
    </row>
    <row r="7" spans="1:28" ht="14.45" customHeight="1" x14ac:dyDescent="0.2">
      <c r="F7" s="3"/>
      <c r="G7" s="3"/>
      <c r="H7" s="3"/>
      <c r="I7" s="3"/>
      <c r="J7" s="3"/>
      <c r="L7" s="42" t="s">
        <v>10</v>
      </c>
      <c r="M7" s="42"/>
      <c r="N7" s="42"/>
      <c r="O7" s="3"/>
      <c r="P7" s="42" t="s">
        <v>11</v>
      </c>
      <c r="Q7" s="42"/>
      <c r="R7" s="42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43" t="s">
        <v>12</v>
      </c>
      <c r="B8" s="43"/>
      <c r="C8" s="43"/>
      <c r="E8" s="43" t="s">
        <v>13</v>
      </c>
      <c r="F8" s="43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44" t="s">
        <v>19</v>
      </c>
      <c r="B9" s="44"/>
      <c r="C9" s="44"/>
      <c r="E9" s="45">
        <v>1675000</v>
      </c>
      <c r="F9" s="45"/>
      <c r="H9" s="6">
        <v>7056959389</v>
      </c>
      <c r="J9" s="6">
        <v>7474248968.25</v>
      </c>
      <c r="L9" s="6">
        <v>0</v>
      </c>
      <c r="N9" s="6">
        <v>0</v>
      </c>
      <c r="P9" s="6">
        <v>0</v>
      </c>
      <c r="R9" s="6">
        <v>0</v>
      </c>
      <c r="T9" s="6">
        <v>1675000</v>
      </c>
      <c r="V9" s="6">
        <v>4110</v>
      </c>
      <c r="X9" s="6">
        <v>7056959389</v>
      </c>
      <c r="Z9" s="6">
        <v>6831034747.5</v>
      </c>
      <c r="AB9" s="7">
        <v>0.31</v>
      </c>
    </row>
    <row r="10" spans="1:28" ht="21.75" customHeight="1" x14ac:dyDescent="0.2">
      <c r="A10" s="38" t="s">
        <v>20</v>
      </c>
      <c r="B10" s="38"/>
      <c r="C10" s="38"/>
      <c r="E10" s="39">
        <v>19986764</v>
      </c>
      <c r="F10" s="39"/>
      <c r="H10" s="9">
        <v>39603305903</v>
      </c>
      <c r="J10" s="9">
        <v>48232071676.329002</v>
      </c>
      <c r="L10" s="9">
        <v>0</v>
      </c>
      <c r="N10" s="9">
        <v>0</v>
      </c>
      <c r="P10" s="9">
        <v>0</v>
      </c>
      <c r="R10" s="9">
        <v>0</v>
      </c>
      <c r="T10" s="9">
        <v>19986764</v>
      </c>
      <c r="V10" s="9">
        <v>2320</v>
      </c>
      <c r="X10" s="9">
        <v>39603305903</v>
      </c>
      <c r="Z10" s="9">
        <v>46010857849.129601</v>
      </c>
      <c r="AB10" s="10">
        <v>2.06</v>
      </c>
    </row>
    <row r="11" spans="1:28" ht="21.75" customHeight="1" x14ac:dyDescent="0.2">
      <c r="A11" s="38" t="s">
        <v>21</v>
      </c>
      <c r="B11" s="38"/>
      <c r="C11" s="38"/>
      <c r="E11" s="39">
        <v>163178963</v>
      </c>
      <c r="F11" s="39"/>
      <c r="H11" s="9">
        <v>71901638816</v>
      </c>
      <c r="J11" s="9">
        <v>81930300345.701096</v>
      </c>
      <c r="L11" s="9">
        <v>0</v>
      </c>
      <c r="N11" s="9">
        <v>0</v>
      </c>
      <c r="P11" s="9">
        <v>0</v>
      </c>
      <c r="R11" s="9">
        <v>0</v>
      </c>
      <c r="T11" s="9">
        <v>163178963</v>
      </c>
      <c r="V11" s="9">
        <v>472</v>
      </c>
      <c r="X11" s="9">
        <v>71901638816</v>
      </c>
      <c r="Z11" s="9">
        <v>76425102298.756699</v>
      </c>
      <c r="AB11" s="10">
        <v>3.43</v>
      </c>
    </row>
    <row r="12" spans="1:28" ht="21.75" customHeight="1" x14ac:dyDescent="0.2">
      <c r="A12" s="38" t="s">
        <v>22</v>
      </c>
      <c r="B12" s="38"/>
      <c r="C12" s="38"/>
      <c r="E12" s="39">
        <v>1648325</v>
      </c>
      <c r="F12" s="39"/>
      <c r="H12" s="9">
        <v>19325118941</v>
      </c>
      <c r="J12" s="9">
        <v>24517395881.772499</v>
      </c>
      <c r="L12" s="9">
        <v>0</v>
      </c>
      <c r="N12" s="9">
        <v>0</v>
      </c>
      <c r="P12" s="9">
        <v>0</v>
      </c>
      <c r="R12" s="9">
        <v>0</v>
      </c>
      <c r="T12" s="9">
        <v>1648325</v>
      </c>
      <c r="V12" s="9">
        <v>14250</v>
      </c>
      <c r="X12" s="9">
        <v>19325118941</v>
      </c>
      <c r="Z12" s="9">
        <v>23307064130.4375</v>
      </c>
      <c r="AB12" s="10">
        <v>1.05</v>
      </c>
    </row>
    <row r="13" spans="1:28" ht="21.75" customHeight="1" x14ac:dyDescent="0.2">
      <c r="A13" s="38" t="s">
        <v>23</v>
      </c>
      <c r="B13" s="38"/>
      <c r="C13" s="38"/>
      <c r="E13" s="39">
        <v>90965451</v>
      </c>
      <c r="F13" s="39"/>
      <c r="H13" s="9">
        <v>79607347710</v>
      </c>
      <c r="J13" s="9">
        <v>114091532112.605</v>
      </c>
      <c r="L13" s="9">
        <v>38381973</v>
      </c>
      <c r="N13" s="9">
        <v>0</v>
      </c>
      <c r="P13" s="9">
        <v>0</v>
      </c>
      <c r="R13" s="9">
        <v>0</v>
      </c>
      <c r="T13" s="9">
        <v>129347424</v>
      </c>
      <c r="V13" s="9">
        <v>869</v>
      </c>
      <c r="X13" s="9">
        <v>79607347710</v>
      </c>
      <c r="Z13" s="9">
        <v>111534036950.44501</v>
      </c>
      <c r="AB13" s="10">
        <v>5</v>
      </c>
    </row>
    <row r="14" spans="1:28" ht="21.75" customHeight="1" x14ac:dyDescent="0.2">
      <c r="A14" s="38" t="s">
        <v>24</v>
      </c>
      <c r="B14" s="38"/>
      <c r="C14" s="38"/>
      <c r="E14" s="39">
        <v>688679</v>
      </c>
      <c r="F14" s="39"/>
      <c r="H14" s="9">
        <v>1817922832</v>
      </c>
      <c r="J14" s="9">
        <v>1317509425.84424</v>
      </c>
      <c r="L14" s="9">
        <v>0</v>
      </c>
      <c r="N14" s="9">
        <v>0</v>
      </c>
      <c r="P14" s="9">
        <v>0</v>
      </c>
      <c r="R14" s="9">
        <v>0</v>
      </c>
      <c r="T14" s="9">
        <v>688679</v>
      </c>
      <c r="V14" s="9">
        <v>1869</v>
      </c>
      <c r="X14" s="9">
        <v>1817922832</v>
      </c>
      <c r="Z14" s="9">
        <v>1277191450.67577</v>
      </c>
      <c r="AB14" s="10">
        <v>0.06</v>
      </c>
    </row>
    <row r="15" spans="1:28" ht="21.75" customHeight="1" x14ac:dyDescent="0.2">
      <c r="A15" s="38" t="s">
        <v>25</v>
      </c>
      <c r="B15" s="38"/>
      <c r="C15" s="38"/>
      <c r="E15" s="39">
        <v>25973169</v>
      </c>
      <c r="F15" s="39"/>
      <c r="H15" s="9">
        <v>43526419771</v>
      </c>
      <c r="J15" s="9">
        <v>54895204339.731903</v>
      </c>
      <c r="L15" s="9">
        <v>0</v>
      </c>
      <c r="N15" s="9">
        <v>0</v>
      </c>
      <c r="P15" s="9">
        <v>0</v>
      </c>
      <c r="R15" s="9">
        <v>0</v>
      </c>
      <c r="T15" s="9">
        <v>25973169</v>
      </c>
      <c r="V15" s="9">
        <v>2107</v>
      </c>
      <c r="X15" s="9">
        <v>43526419771</v>
      </c>
      <c r="Z15" s="9">
        <v>54302439222.448402</v>
      </c>
      <c r="AB15" s="10">
        <v>2.44</v>
      </c>
    </row>
    <row r="16" spans="1:28" ht="21.75" customHeight="1" x14ac:dyDescent="0.2">
      <c r="A16" s="38" t="s">
        <v>26</v>
      </c>
      <c r="B16" s="38"/>
      <c r="C16" s="38"/>
      <c r="E16" s="39">
        <v>4300000</v>
      </c>
      <c r="F16" s="39"/>
      <c r="H16" s="9">
        <v>30047465772</v>
      </c>
      <c r="J16" s="9">
        <v>27264602790</v>
      </c>
      <c r="L16" s="9">
        <v>0</v>
      </c>
      <c r="N16" s="9">
        <v>0</v>
      </c>
      <c r="P16" s="9">
        <v>0</v>
      </c>
      <c r="R16" s="9">
        <v>0</v>
      </c>
      <c r="T16" s="9">
        <v>4300000</v>
      </c>
      <c r="V16" s="9">
        <v>6130</v>
      </c>
      <c r="X16" s="9">
        <v>30047465772</v>
      </c>
      <c r="Z16" s="9">
        <v>26155244930</v>
      </c>
      <c r="AB16" s="10">
        <v>1.17</v>
      </c>
    </row>
    <row r="17" spans="1:28" ht="21.75" customHeight="1" x14ac:dyDescent="0.2">
      <c r="A17" s="38" t="s">
        <v>27</v>
      </c>
      <c r="B17" s="38"/>
      <c r="C17" s="38"/>
      <c r="E17" s="39">
        <v>8000000</v>
      </c>
      <c r="F17" s="39"/>
      <c r="H17" s="9">
        <v>70107398943</v>
      </c>
      <c r="J17" s="9">
        <v>60250634400</v>
      </c>
      <c r="L17" s="9">
        <v>0</v>
      </c>
      <c r="N17" s="9">
        <v>0</v>
      </c>
      <c r="P17" s="9">
        <v>0</v>
      </c>
      <c r="R17" s="9">
        <v>0</v>
      </c>
      <c r="T17" s="9">
        <v>8000000</v>
      </c>
      <c r="V17" s="9">
        <v>6930</v>
      </c>
      <c r="X17" s="9">
        <v>70107398943</v>
      </c>
      <c r="Z17" s="9">
        <v>55011448800</v>
      </c>
      <c r="AB17" s="10">
        <v>2.4700000000000002</v>
      </c>
    </row>
    <row r="18" spans="1:28" ht="21.75" customHeight="1" x14ac:dyDescent="0.2">
      <c r="A18" s="38" t="s">
        <v>28</v>
      </c>
      <c r="B18" s="38"/>
      <c r="C18" s="38"/>
      <c r="E18" s="39">
        <v>15399730</v>
      </c>
      <c r="F18" s="39"/>
      <c r="H18" s="9">
        <v>70228283005</v>
      </c>
      <c r="J18" s="9">
        <v>60236480323.348198</v>
      </c>
      <c r="L18" s="9">
        <v>3225523</v>
      </c>
      <c r="N18" s="9">
        <v>0</v>
      </c>
      <c r="P18" s="9">
        <v>0</v>
      </c>
      <c r="R18" s="9">
        <v>0</v>
      </c>
      <c r="T18" s="9">
        <v>18625253</v>
      </c>
      <c r="V18" s="9">
        <v>3077</v>
      </c>
      <c r="X18" s="9">
        <v>70228283005</v>
      </c>
      <c r="Z18" s="9">
        <v>56866897927.091904</v>
      </c>
      <c r="AB18" s="10">
        <v>2.5499999999999998</v>
      </c>
    </row>
    <row r="19" spans="1:28" ht="21.75" customHeight="1" x14ac:dyDescent="0.2">
      <c r="A19" s="38" t="s">
        <v>29</v>
      </c>
      <c r="B19" s="38"/>
      <c r="C19" s="38"/>
      <c r="E19" s="39">
        <v>520000</v>
      </c>
      <c r="F19" s="39"/>
      <c r="H19" s="9">
        <v>30151189895</v>
      </c>
      <c r="J19" s="9">
        <v>27027053352</v>
      </c>
      <c r="L19" s="9">
        <v>0</v>
      </c>
      <c r="N19" s="9">
        <v>0</v>
      </c>
      <c r="P19" s="9">
        <v>0</v>
      </c>
      <c r="R19" s="9">
        <v>0</v>
      </c>
      <c r="T19" s="9">
        <v>520000</v>
      </c>
      <c r="V19" s="9">
        <v>52660</v>
      </c>
      <c r="X19" s="9">
        <v>30151189895</v>
      </c>
      <c r="Z19" s="9">
        <v>27171527864</v>
      </c>
      <c r="AB19" s="10">
        <v>1.22</v>
      </c>
    </row>
    <row r="20" spans="1:28" ht="21.75" customHeight="1" x14ac:dyDescent="0.2">
      <c r="A20" s="38" t="s">
        <v>30</v>
      </c>
      <c r="B20" s="38"/>
      <c r="C20" s="38"/>
      <c r="E20" s="39">
        <v>813023</v>
      </c>
      <c r="F20" s="39"/>
      <c r="H20" s="9">
        <v>39897700002</v>
      </c>
      <c r="J20" s="9">
        <v>30333361291.096001</v>
      </c>
      <c r="L20" s="9">
        <v>0</v>
      </c>
      <c r="N20" s="9">
        <v>0</v>
      </c>
      <c r="P20" s="9">
        <v>0</v>
      </c>
      <c r="R20" s="9">
        <v>0</v>
      </c>
      <c r="T20" s="9">
        <v>813023</v>
      </c>
      <c r="V20" s="9">
        <v>34390</v>
      </c>
      <c r="X20" s="9">
        <v>39897700002</v>
      </c>
      <c r="Z20" s="9">
        <v>27743731244.7019</v>
      </c>
      <c r="AB20" s="10">
        <v>1.24</v>
      </c>
    </row>
    <row r="21" spans="1:28" ht="21.75" customHeight="1" x14ac:dyDescent="0.2">
      <c r="A21" s="38" t="s">
        <v>31</v>
      </c>
      <c r="B21" s="38"/>
      <c r="C21" s="38"/>
      <c r="E21" s="39">
        <v>9590733</v>
      </c>
      <c r="F21" s="39"/>
      <c r="H21" s="9">
        <v>34582969330</v>
      </c>
      <c r="J21" s="9">
        <v>26855835700.894001</v>
      </c>
      <c r="L21" s="9">
        <v>0</v>
      </c>
      <c r="N21" s="9">
        <v>0</v>
      </c>
      <c r="P21" s="9">
        <v>0</v>
      </c>
      <c r="R21" s="9">
        <v>0</v>
      </c>
      <c r="T21" s="9">
        <v>9590733</v>
      </c>
      <c r="V21" s="9">
        <v>2744</v>
      </c>
      <c r="X21" s="9">
        <v>34582969330</v>
      </c>
      <c r="Z21" s="9">
        <v>26113541163.449001</v>
      </c>
      <c r="AB21" s="10">
        <v>1.17</v>
      </c>
    </row>
    <row r="22" spans="1:28" ht="21.75" customHeight="1" x14ac:dyDescent="0.2">
      <c r="A22" s="38" t="s">
        <v>32</v>
      </c>
      <c r="B22" s="38"/>
      <c r="C22" s="38"/>
      <c r="E22" s="39">
        <v>80000</v>
      </c>
      <c r="F22" s="39"/>
      <c r="H22" s="9">
        <v>50166889495</v>
      </c>
      <c r="J22" s="9">
        <v>42011917984</v>
      </c>
      <c r="L22" s="9">
        <v>3034304</v>
      </c>
      <c r="N22" s="9">
        <v>0</v>
      </c>
      <c r="P22" s="9">
        <v>0</v>
      </c>
      <c r="R22" s="9">
        <v>0</v>
      </c>
      <c r="T22" s="9">
        <v>3114304</v>
      </c>
      <c r="V22" s="9">
        <v>13060</v>
      </c>
      <c r="X22" s="9">
        <v>50166889495</v>
      </c>
      <c r="Z22" s="9">
        <v>40358409416.844803</v>
      </c>
      <c r="AB22" s="10">
        <v>1.81</v>
      </c>
    </row>
    <row r="23" spans="1:28" ht="21.75" customHeight="1" x14ac:dyDescent="0.2">
      <c r="A23" s="38" t="s">
        <v>33</v>
      </c>
      <c r="B23" s="38"/>
      <c r="C23" s="38"/>
      <c r="E23" s="39">
        <v>580000</v>
      </c>
      <c r="F23" s="39"/>
      <c r="H23" s="9">
        <v>29910225155</v>
      </c>
      <c r="J23" s="9">
        <v>26962952710</v>
      </c>
      <c r="L23" s="9">
        <v>0</v>
      </c>
      <c r="N23" s="9">
        <v>0</v>
      </c>
      <c r="P23" s="9">
        <v>0</v>
      </c>
      <c r="R23" s="9">
        <v>0</v>
      </c>
      <c r="T23" s="9">
        <v>580000</v>
      </c>
      <c r="V23" s="9">
        <v>45530</v>
      </c>
      <c r="X23" s="9">
        <v>29910225155</v>
      </c>
      <c r="Z23" s="9">
        <v>26203270798</v>
      </c>
      <c r="AB23" s="10">
        <v>1.18</v>
      </c>
    </row>
    <row r="24" spans="1:28" ht="21.75" customHeight="1" x14ac:dyDescent="0.2">
      <c r="A24" s="38" t="s">
        <v>34</v>
      </c>
      <c r="B24" s="38"/>
      <c r="C24" s="38"/>
      <c r="E24" s="39">
        <v>2787044</v>
      </c>
      <c r="F24" s="39"/>
      <c r="H24" s="9">
        <v>22246104047</v>
      </c>
      <c r="J24" s="9">
        <v>15929280863.3088</v>
      </c>
      <c r="L24" s="9">
        <v>0</v>
      </c>
      <c r="N24" s="9">
        <v>0</v>
      </c>
      <c r="P24" s="9">
        <v>0</v>
      </c>
      <c r="R24" s="9">
        <v>0</v>
      </c>
      <c r="T24" s="9">
        <v>2787044</v>
      </c>
      <c r="V24" s="9">
        <v>5840</v>
      </c>
      <c r="X24" s="9">
        <v>22246104047</v>
      </c>
      <c r="Z24" s="9">
        <v>16150520875.2992</v>
      </c>
      <c r="AB24" s="10">
        <v>0.72</v>
      </c>
    </row>
    <row r="25" spans="1:28" ht="21.75" customHeight="1" x14ac:dyDescent="0.2">
      <c r="A25" s="38" t="s">
        <v>35</v>
      </c>
      <c r="B25" s="38"/>
      <c r="C25" s="38"/>
      <c r="E25" s="39">
        <v>20543918</v>
      </c>
      <c r="F25" s="39"/>
      <c r="H25" s="9">
        <v>64537655337</v>
      </c>
      <c r="J25" s="9">
        <v>37141676822.252899</v>
      </c>
      <c r="L25" s="9">
        <v>0</v>
      </c>
      <c r="N25" s="9">
        <v>0</v>
      </c>
      <c r="P25" s="9">
        <v>0</v>
      </c>
      <c r="R25" s="9">
        <v>0</v>
      </c>
      <c r="T25" s="9">
        <v>20543918</v>
      </c>
      <c r="V25" s="9">
        <v>1771</v>
      </c>
      <c r="X25" s="9">
        <v>64537655337</v>
      </c>
      <c r="Z25" s="9">
        <v>36102036033.046097</v>
      </c>
      <c r="AB25" s="10">
        <v>1.62</v>
      </c>
    </row>
    <row r="26" spans="1:28" ht="21.75" customHeight="1" x14ac:dyDescent="0.2">
      <c r="A26" s="38" t="s">
        <v>36</v>
      </c>
      <c r="B26" s="38"/>
      <c r="C26" s="38"/>
      <c r="E26" s="39">
        <v>6486240</v>
      </c>
      <c r="F26" s="39"/>
      <c r="H26" s="9">
        <v>26046846046</v>
      </c>
      <c r="J26" s="9">
        <v>51939338013.935997</v>
      </c>
      <c r="L26" s="9">
        <v>1907718</v>
      </c>
      <c r="N26" s="9">
        <v>0</v>
      </c>
      <c r="P26" s="9">
        <v>0</v>
      </c>
      <c r="R26" s="9">
        <v>0</v>
      </c>
      <c r="T26" s="9">
        <v>8393958</v>
      </c>
      <c r="V26" s="9">
        <v>6159</v>
      </c>
      <c r="X26" s="9">
        <v>26046846046</v>
      </c>
      <c r="Z26" s="9">
        <v>51298758788.0009</v>
      </c>
      <c r="AB26" s="10">
        <v>2.2999999999999998</v>
      </c>
    </row>
    <row r="27" spans="1:28" ht="21.75" customHeight="1" x14ac:dyDescent="0.2">
      <c r="A27" s="38" t="s">
        <v>37</v>
      </c>
      <c r="B27" s="38"/>
      <c r="C27" s="38"/>
      <c r="E27" s="39">
        <v>2963896</v>
      </c>
      <c r="F27" s="39"/>
      <c r="H27" s="9">
        <v>19407740971</v>
      </c>
      <c r="J27" s="9">
        <v>18057648415.268799</v>
      </c>
      <c r="L27" s="9">
        <v>2464657</v>
      </c>
      <c r="N27" s="9">
        <v>0</v>
      </c>
      <c r="P27" s="9">
        <v>0</v>
      </c>
      <c r="R27" s="9">
        <v>0</v>
      </c>
      <c r="T27" s="9">
        <v>5428553</v>
      </c>
      <c r="V27" s="9">
        <v>2741</v>
      </c>
      <c r="X27" s="9">
        <v>16097114866</v>
      </c>
      <c r="Z27" s="9">
        <v>14764643972.0347</v>
      </c>
      <c r="AB27" s="10">
        <v>0.66</v>
      </c>
    </row>
    <row r="28" spans="1:28" ht="21.75" customHeight="1" x14ac:dyDescent="0.2">
      <c r="A28" s="38" t="s">
        <v>38</v>
      </c>
      <c r="B28" s="38"/>
      <c r="C28" s="38"/>
      <c r="E28" s="39">
        <v>5752297</v>
      </c>
      <c r="F28" s="39"/>
      <c r="H28" s="9">
        <v>12315667877</v>
      </c>
      <c r="J28" s="9">
        <v>4024021379.6539502</v>
      </c>
      <c r="L28" s="9">
        <v>0</v>
      </c>
      <c r="N28" s="9">
        <v>0</v>
      </c>
      <c r="P28" s="9">
        <v>0</v>
      </c>
      <c r="R28" s="9">
        <v>0</v>
      </c>
      <c r="T28" s="9">
        <v>5752297</v>
      </c>
      <c r="V28" s="9">
        <v>627</v>
      </c>
      <c r="X28" s="9">
        <v>12315667877</v>
      </c>
      <c r="Z28" s="9">
        <v>3578810503.6071301</v>
      </c>
      <c r="AB28" s="10">
        <v>0.16</v>
      </c>
    </row>
    <row r="29" spans="1:28" ht="21.75" customHeight="1" x14ac:dyDescent="0.2">
      <c r="A29" s="38" t="s">
        <v>39</v>
      </c>
      <c r="B29" s="38"/>
      <c r="C29" s="38"/>
      <c r="E29" s="39">
        <v>1748955</v>
      </c>
      <c r="F29" s="39"/>
      <c r="H29" s="9">
        <v>30936858983</v>
      </c>
      <c r="J29" s="9">
        <v>20981416136.206501</v>
      </c>
      <c r="L29" s="9">
        <v>0</v>
      </c>
      <c r="N29" s="9">
        <v>0</v>
      </c>
      <c r="P29" s="9">
        <v>0</v>
      </c>
      <c r="R29" s="9">
        <v>0</v>
      </c>
      <c r="T29" s="9">
        <v>1748955</v>
      </c>
      <c r="V29" s="9">
        <v>10305</v>
      </c>
      <c r="X29" s="9">
        <v>30936858983</v>
      </c>
      <c r="Z29" s="9">
        <v>17883663629.744301</v>
      </c>
      <c r="AB29" s="10">
        <v>0.8</v>
      </c>
    </row>
    <row r="30" spans="1:28" ht="21.75" customHeight="1" x14ac:dyDescent="0.2">
      <c r="A30" s="38" t="s">
        <v>40</v>
      </c>
      <c r="B30" s="38"/>
      <c r="C30" s="38"/>
      <c r="E30" s="39">
        <v>10350000</v>
      </c>
      <c r="F30" s="39"/>
      <c r="H30" s="9">
        <v>56020036387</v>
      </c>
      <c r="J30" s="9">
        <v>63468566010</v>
      </c>
      <c r="L30" s="9">
        <v>0</v>
      </c>
      <c r="N30" s="9">
        <v>0</v>
      </c>
      <c r="P30" s="9">
        <v>0</v>
      </c>
      <c r="R30" s="9">
        <v>0</v>
      </c>
      <c r="T30" s="9">
        <v>10350000</v>
      </c>
      <c r="V30" s="9">
        <v>6140</v>
      </c>
      <c r="X30" s="9">
        <v>56020036387</v>
      </c>
      <c r="Z30" s="9">
        <v>63057766230</v>
      </c>
      <c r="AB30" s="10">
        <v>2.83</v>
      </c>
    </row>
    <row r="31" spans="1:28" ht="21.75" customHeight="1" x14ac:dyDescent="0.2">
      <c r="A31" s="38" t="s">
        <v>41</v>
      </c>
      <c r="B31" s="38"/>
      <c r="C31" s="38"/>
      <c r="E31" s="39">
        <v>563000</v>
      </c>
      <c r="F31" s="39"/>
      <c r="H31" s="9">
        <v>4951572950</v>
      </c>
      <c r="J31" s="9">
        <v>4876997127.3000002</v>
      </c>
      <c r="L31" s="9">
        <v>0</v>
      </c>
      <c r="N31" s="9">
        <v>0</v>
      </c>
      <c r="P31" s="9">
        <v>0</v>
      </c>
      <c r="R31" s="9">
        <v>0</v>
      </c>
      <c r="T31" s="9">
        <v>563000</v>
      </c>
      <c r="V31" s="9">
        <v>8310</v>
      </c>
      <c r="X31" s="9">
        <v>4951572950</v>
      </c>
      <c r="Z31" s="9">
        <v>4642364963.1000004</v>
      </c>
      <c r="AB31" s="10">
        <v>0.21</v>
      </c>
    </row>
    <row r="32" spans="1:28" ht="21.75" customHeight="1" x14ac:dyDescent="0.2">
      <c r="A32" s="38" t="s">
        <v>42</v>
      </c>
      <c r="B32" s="38"/>
      <c r="C32" s="38"/>
      <c r="E32" s="39">
        <v>8942001</v>
      </c>
      <c r="F32" s="39"/>
      <c r="H32" s="9">
        <v>34501330804</v>
      </c>
      <c r="J32" s="9">
        <v>26574273600.148701</v>
      </c>
      <c r="L32" s="9">
        <v>0</v>
      </c>
      <c r="N32" s="9">
        <v>0</v>
      </c>
      <c r="P32" s="9">
        <v>0</v>
      </c>
      <c r="R32" s="9">
        <v>0</v>
      </c>
      <c r="T32" s="9">
        <v>8942001</v>
      </c>
      <c r="V32" s="9">
        <v>2962</v>
      </c>
      <c r="X32" s="9">
        <v>34501330804</v>
      </c>
      <c r="Z32" s="9">
        <v>26281468582.183701</v>
      </c>
      <c r="AB32" s="10">
        <v>1.18</v>
      </c>
    </row>
    <row r="33" spans="1:28" ht="21.75" customHeight="1" x14ac:dyDescent="0.2">
      <c r="A33" s="38" t="s">
        <v>43</v>
      </c>
      <c r="B33" s="38"/>
      <c r="C33" s="38"/>
      <c r="E33" s="39">
        <v>33200000</v>
      </c>
      <c r="F33" s="39"/>
      <c r="H33" s="9">
        <v>55273014440</v>
      </c>
      <c r="J33" s="9">
        <v>54685984240</v>
      </c>
      <c r="L33" s="9">
        <v>0</v>
      </c>
      <c r="N33" s="9">
        <v>0</v>
      </c>
      <c r="P33" s="9">
        <v>0</v>
      </c>
      <c r="R33" s="9">
        <v>0</v>
      </c>
      <c r="T33" s="9">
        <v>33200000</v>
      </c>
      <c r="V33" s="9">
        <v>1632</v>
      </c>
      <c r="X33" s="9">
        <v>55273014440</v>
      </c>
      <c r="Z33" s="9">
        <v>53763570048</v>
      </c>
      <c r="AB33" s="10">
        <v>2.41</v>
      </c>
    </row>
    <row r="34" spans="1:28" ht="21.75" customHeight="1" x14ac:dyDescent="0.2">
      <c r="A34" s="38" t="s">
        <v>44</v>
      </c>
      <c r="B34" s="38"/>
      <c r="C34" s="38"/>
      <c r="E34" s="39">
        <v>2138348</v>
      </c>
      <c r="F34" s="39"/>
      <c r="H34" s="9">
        <v>48963660372</v>
      </c>
      <c r="J34" s="9">
        <v>78804341688.314407</v>
      </c>
      <c r="L34" s="9">
        <v>0</v>
      </c>
      <c r="N34" s="9">
        <v>0</v>
      </c>
      <c r="P34" s="9">
        <v>0</v>
      </c>
      <c r="R34" s="9">
        <v>0</v>
      </c>
      <c r="T34" s="9">
        <v>2138348</v>
      </c>
      <c r="V34" s="9">
        <v>34380</v>
      </c>
      <c r="X34" s="9">
        <v>48963660372</v>
      </c>
      <c r="Z34" s="9">
        <v>72948122435.224792</v>
      </c>
      <c r="AB34" s="10">
        <v>3.27</v>
      </c>
    </row>
    <row r="35" spans="1:28" ht="21.75" customHeight="1" x14ac:dyDescent="0.2">
      <c r="A35" s="38" t="s">
        <v>45</v>
      </c>
      <c r="B35" s="38"/>
      <c r="C35" s="38"/>
      <c r="E35" s="39">
        <v>2900000</v>
      </c>
      <c r="F35" s="39"/>
      <c r="H35" s="9">
        <v>50857616727</v>
      </c>
      <c r="J35" s="9">
        <v>38818594670</v>
      </c>
      <c r="L35" s="9">
        <v>171852</v>
      </c>
      <c r="N35" s="9">
        <v>0</v>
      </c>
      <c r="P35" s="9">
        <v>0</v>
      </c>
      <c r="R35" s="9">
        <v>0</v>
      </c>
      <c r="T35" s="9">
        <v>3071852</v>
      </c>
      <c r="V35" s="9">
        <v>9927</v>
      </c>
      <c r="X35" s="9">
        <v>38849298021</v>
      </c>
      <c r="Z35" s="9">
        <v>30258554059.765099</v>
      </c>
      <c r="AB35" s="10">
        <v>1.36</v>
      </c>
    </row>
    <row r="36" spans="1:28" ht="21.75" customHeight="1" x14ac:dyDescent="0.2">
      <c r="A36" s="38" t="s">
        <v>46</v>
      </c>
      <c r="B36" s="38"/>
      <c r="C36" s="38"/>
      <c r="E36" s="39">
        <v>1125000</v>
      </c>
      <c r="F36" s="39"/>
      <c r="H36" s="9">
        <v>27057390281</v>
      </c>
      <c r="J36" s="9">
        <v>19847880675</v>
      </c>
      <c r="L36" s="9">
        <v>0</v>
      </c>
      <c r="N36" s="9">
        <v>0</v>
      </c>
      <c r="P36" s="9">
        <v>0</v>
      </c>
      <c r="R36" s="9">
        <v>0</v>
      </c>
      <c r="T36" s="9">
        <v>1125000</v>
      </c>
      <c r="V36" s="9">
        <v>16930</v>
      </c>
      <c r="X36" s="9">
        <v>27057390281</v>
      </c>
      <c r="Z36" s="9">
        <v>18899022487.5</v>
      </c>
      <c r="AB36" s="10">
        <v>0.85</v>
      </c>
    </row>
    <row r="37" spans="1:28" ht="21.75" customHeight="1" x14ac:dyDescent="0.2">
      <c r="A37" s="38" t="s">
        <v>47</v>
      </c>
      <c r="B37" s="38"/>
      <c r="C37" s="38"/>
      <c r="E37" s="39">
        <v>1240000</v>
      </c>
      <c r="F37" s="39"/>
      <c r="H37" s="9">
        <v>9916794222</v>
      </c>
      <c r="J37" s="9">
        <v>18566959332</v>
      </c>
      <c r="L37" s="9">
        <v>0</v>
      </c>
      <c r="N37" s="9">
        <v>0</v>
      </c>
      <c r="P37" s="9">
        <v>0</v>
      </c>
      <c r="R37" s="9">
        <v>0</v>
      </c>
      <c r="T37" s="9">
        <v>1240000</v>
      </c>
      <c r="V37" s="9">
        <v>13570</v>
      </c>
      <c r="X37" s="9">
        <v>9916794222</v>
      </c>
      <c r="Z37" s="9">
        <v>16696728836</v>
      </c>
      <c r="AB37" s="10">
        <v>0.75</v>
      </c>
    </row>
    <row r="38" spans="1:28" ht="21.75" customHeight="1" x14ac:dyDescent="0.2">
      <c r="A38" s="38" t="s">
        <v>48</v>
      </c>
      <c r="B38" s="38"/>
      <c r="C38" s="38"/>
      <c r="E38" s="39">
        <v>1339365</v>
      </c>
      <c r="F38" s="39"/>
      <c r="H38" s="9">
        <v>16284386967</v>
      </c>
      <c r="J38" s="9">
        <v>77933246589.371994</v>
      </c>
      <c r="L38" s="9">
        <v>0</v>
      </c>
      <c r="N38" s="9">
        <v>0</v>
      </c>
      <c r="P38" s="9">
        <v>0</v>
      </c>
      <c r="R38" s="9">
        <v>0</v>
      </c>
      <c r="T38" s="9">
        <v>1339365</v>
      </c>
      <c r="V38" s="9">
        <v>57020</v>
      </c>
      <c r="X38" s="9">
        <v>16284386967</v>
      </c>
      <c r="Z38" s="9">
        <v>75780247621.520996</v>
      </c>
      <c r="AB38" s="10">
        <v>3.4</v>
      </c>
    </row>
    <row r="39" spans="1:28" ht="21.75" customHeight="1" x14ac:dyDescent="0.2">
      <c r="A39" s="38" t="s">
        <v>49</v>
      </c>
      <c r="B39" s="38"/>
      <c r="C39" s="38"/>
      <c r="E39" s="39">
        <v>1725439</v>
      </c>
      <c r="F39" s="39"/>
      <c r="H39" s="9">
        <v>15913919935</v>
      </c>
      <c r="J39" s="9">
        <v>61430196672.296402</v>
      </c>
      <c r="L39" s="9">
        <v>0</v>
      </c>
      <c r="N39" s="9">
        <v>0</v>
      </c>
      <c r="P39" s="9">
        <v>0</v>
      </c>
      <c r="R39" s="9">
        <v>0</v>
      </c>
      <c r="T39" s="9">
        <v>1725439</v>
      </c>
      <c r="V39" s="9">
        <v>35130</v>
      </c>
      <c r="X39" s="9">
        <v>15913919935</v>
      </c>
      <c r="Z39" s="9">
        <v>60146120654.898903</v>
      </c>
      <c r="AB39" s="10">
        <v>2.7</v>
      </c>
    </row>
    <row r="40" spans="1:28" ht="21.75" customHeight="1" x14ac:dyDescent="0.2">
      <c r="A40" s="38" t="s">
        <v>50</v>
      </c>
      <c r="B40" s="38"/>
      <c r="C40" s="38"/>
      <c r="E40" s="39">
        <v>1359309</v>
      </c>
      <c r="F40" s="39"/>
      <c r="H40" s="9">
        <v>23695979397</v>
      </c>
      <c r="J40" s="9">
        <v>36201833371.981201</v>
      </c>
      <c r="L40" s="9">
        <v>0</v>
      </c>
      <c r="N40" s="9">
        <v>0</v>
      </c>
      <c r="P40" s="9">
        <v>0</v>
      </c>
      <c r="R40" s="9">
        <v>0</v>
      </c>
      <c r="T40" s="9">
        <v>1359309</v>
      </c>
      <c r="V40" s="9">
        <v>25080</v>
      </c>
      <c r="X40" s="9">
        <v>23695979397</v>
      </c>
      <c r="Z40" s="9">
        <v>33827942659.0644</v>
      </c>
      <c r="AB40" s="10">
        <v>1.52</v>
      </c>
    </row>
    <row r="41" spans="1:28" ht="21.75" customHeight="1" x14ac:dyDescent="0.2">
      <c r="A41" s="38" t="s">
        <v>51</v>
      </c>
      <c r="B41" s="38"/>
      <c r="C41" s="38"/>
      <c r="E41" s="39">
        <v>2400000</v>
      </c>
      <c r="F41" s="39"/>
      <c r="H41" s="9">
        <v>29538248430</v>
      </c>
      <c r="J41" s="9">
        <v>25838710800</v>
      </c>
      <c r="L41" s="9">
        <v>0</v>
      </c>
      <c r="N41" s="9">
        <v>0</v>
      </c>
      <c r="P41" s="9">
        <v>0</v>
      </c>
      <c r="R41" s="9">
        <v>0</v>
      </c>
      <c r="T41" s="9">
        <v>2400000</v>
      </c>
      <c r="V41" s="9">
        <v>10420</v>
      </c>
      <c r="X41" s="9">
        <v>29538248430</v>
      </c>
      <c r="Z41" s="9">
        <v>24814688160</v>
      </c>
      <c r="AB41" s="10">
        <v>1.1100000000000001</v>
      </c>
    </row>
    <row r="42" spans="1:28" ht="21.75" customHeight="1" x14ac:dyDescent="0.2">
      <c r="A42" s="38" t="s">
        <v>52</v>
      </c>
      <c r="B42" s="38"/>
      <c r="C42" s="38"/>
      <c r="E42" s="39">
        <v>7773332</v>
      </c>
      <c r="F42" s="39"/>
      <c r="H42" s="9">
        <v>21967663952</v>
      </c>
      <c r="J42" s="9">
        <v>64251323716.521202</v>
      </c>
      <c r="L42" s="9">
        <v>0</v>
      </c>
      <c r="N42" s="9">
        <v>0</v>
      </c>
      <c r="P42" s="9">
        <v>0</v>
      </c>
      <c r="R42" s="9">
        <v>0</v>
      </c>
      <c r="T42" s="9">
        <v>7773332</v>
      </c>
      <c r="V42" s="9">
        <v>8630</v>
      </c>
      <c r="X42" s="9">
        <v>21967663952</v>
      </c>
      <c r="Z42" s="9">
        <v>66565296959.613197</v>
      </c>
      <c r="AB42" s="10">
        <v>2.99</v>
      </c>
    </row>
    <row r="43" spans="1:28" ht="21.75" customHeight="1" x14ac:dyDescent="0.2">
      <c r="A43" s="38" t="s">
        <v>53</v>
      </c>
      <c r="B43" s="38"/>
      <c r="C43" s="38"/>
      <c r="E43" s="39">
        <v>3787585</v>
      </c>
      <c r="F43" s="39"/>
      <c r="H43" s="9">
        <v>12054148775</v>
      </c>
      <c r="J43" s="9">
        <v>7614329917.0667</v>
      </c>
      <c r="L43" s="9">
        <v>0</v>
      </c>
      <c r="N43" s="9">
        <v>0</v>
      </c>
      <c r="P43" s="9">
        <v>0</v>
      </c>
      <c r="R43" s="9">
        <v>0</v>
      </c>
      <c r="T43" s="9">
        <v>3787585</v>
      </c>
      <c r="V43" s="9">
        <v>2012</v>
      </c>
      <c r="X43" s="9">
        <v>12054148775</v>
      </c>
      <c r="Z43" s="9">
        <v>7561713619.5153999</v>
      </c>
      <c r="AB43" s="10">
        <v>0.34</v>
      </c>
    </row>
    <row r="44" spans="1:28" ht="21.75" customHeight="1" x14ac:dyDescent="0.2">
      <c r="A44" s="38" t="s">
        <v>54</v>
      </c>
      <c r="B44" s="38"/>
      <c r="C44" s="38"/>
      <c r="E44" s="39">
        <v>29757098</v>
      </c>
      <c r="F44" s="39"/>
      <c r="H44" s="9">
        <v>106869848964</v>
      </c>
      <c r="J44" s="9">
        <v>64309970727.497902</v>
      </c>
      <c r="L44" s="9">
        <v>7290489</v>
      </c>
      <c r="N44" s="9">
        <v>0</v>
      </c>
      <c r="P44" s="9">
        <v>0</v>
      </c>
      <c r="R44" s="9">
        <v>0</v>
      </c>
      <c r="T44" s="9">
        <v>37047587</v>
      </c>
      <c r="V44" s="9">
        <v>1659</v>
      </c>
      <c r="X44" s="9">
        <v>106869848964</v>
      </c>
      <c r="Z44" s="9">
        <v>60986845983.980904</v>
      </c>
      <c r="AB44" s="10">
        <v>2.74</v>
      </c>
    </row>
    <row r="45" spans="1:28" ht="21.75" customHeight="1" x14ac:dyDescent="0.2">
      <c r="A45" s="38" t="s">
        <v>55</v>
      </c>
      <c r="B45" s="38"/>
      <c r="C45" s="38"/>
      <c r="E45" s="39">
        <v>2980000</v>
      </c>
      <c r="F45" s="39"/>
      <c r="H45" s="9">
        <v>13170382460</v>
      </c>
      <c r="J45" s="9">
        <v>11561731586</v>
      </c>
      <c r="L45" s="9">
        <v>0</v>
      </c>
      <c r="N45" s="9">
        <v>0</v>
      </c>
      <c r="P45" s="9">
        <v>0</v>
      </c>
      <c r="R45" s="9">
        <v>0</v>
      </c>
      <c r="T45" s="9">
        <v>2980000</v>
      </c>
      <c r="V45" s="9">
        <v>3615</v>
      </c>
      <c r="X45" s="9">
        <v>13170382460</v>
      </c>
      <c r="Z45" s="9">
        <v>10689427029</v>
      </c>
      <c r="AB45" s="10">
        <v>0.48</v>
      </c>
    </row>
    <row r="46" spans="1:28" ht="21.75" customHeight="1" x14ac:dyDescent="0.2">
      <c r="A46" s="38" t="s">
        <v>56</v>
      </c>
      <c r="B46" s="38"/>
      <c r="C46" s="38"/>
      <c r="E46" s="39">
        <v>750000</v>
      </c>
      <c r="F46" s="39"/>
      <c r="H46" s="9">
        <v>6271538220</v>
      </c>
      <c r="J46" s="9">
        <v>8305299900</v>
      </c>
      <c r="L46" s="9">
        <v>0</v>
      </c>
      <c r="N46" s="9">
        <v>0</v>
      </c>
      <c r="P46" s="9">
        <v>0</v>
      </c>
      <c r="R46" s="9">
        <v>0</v>
      </c>
      <c r="T46" s="9">
        <v>750000</v>
      </c>
      <c r="V46" s="9">
        <v>9780</v>
      </c>
      <c r="X46" s="9">
        <v>6271538220</v>
      </c>
      <c r="Z46" s="9">
        <v>7278300450</v>
      </c>
      <c r="AB46" s="10">
        <v>0.33</v>
      </c>
    </row>
    <row r="47" spans="1:28" ht="21.75" customHeight="1" x14ac:dyDescent="0.2">
      <c r="A47" s="38" t="s">
        <v>57</v>
      </c>
      <c r="B47" s="38"/>
      <c r="C47" s="38"/>
      <c r="E47" s="39">
        <v>20492394</v>
      </c>
      <c r="F47" s="39"/>
      <c r="H47" s="9">
        <v>26377924750</v>
      </c>
      <c r="J47" s="9">
        <v>53071708143.331802</v>
      </c>
      <c r="L47" s="9">
        <v>0</v>
      </c>
      <c r="N47" s="9">
        <v>0</v>
      </c>
      <c r="P47" s="9">
        <v>0</v>
      </c>
      <c r="R47" s="9">
        <v>0</v>
      </c>
      <c r="T47" s="9">
        <v>20492394</v>
      </c>
      <c r="V47" s="9">
        <v>2445</v>
      </c>
      <c r="X47" s="9">
        <v>26377924750</v>
      </c>
      <c r="Z47" s="9">
        <v>49716600157.259102</v>
      </c>
      <c r="AB47" s="10">
        <v>2.23</v>
      </c>
    </row>
    <row r="48" spans="1:28" ht="21.75" customHeight="1" x14ac:dyDescent="0.2">
      <c r="A48" s="38" t="s">
        <v>58</v>
      </c>
      <c r="B48" s="38"/>
      <c r="C48" s="38"/>
      <c r="E48" s="39">
        <v>9808539</v>
      </c>
      <c r="F48" s="39"/>
      <c r="H48" s="9">
        <v>26352518840</v>
      </c>
      <c r="J48" s="9">
        <v>20195391911.574699</v>
      </c>
      <c r="L48" s="9">
        <v>0</v>
      </c>
      <c r="N48" s="9">
        <v>0</v>
      </c>
      <c r="P48" s="9">
        <v>0</v>
      </c>
      <c r="R48" s="9">
        <v>0</v>
      </c>
      <c r="T48" s="9">
        <v>9808539</v>
      </c>
      <c r="V48" s="9">
        <v>1971</v>
      </c>
      <c r="X48" s="9">
        <v>26352518840</v>
      </c>
      <c r="Z48" s="9">
        <v>19183189136.247601</v>
      </c>
      <c r="AB48" s="10">
        <v>0.86</v>
      </c>
    </row>
    <row r="49" spans="1:28" ht="21.75" customHeight="1" x14ac:dyDescent="0.2">
      <c r="A49" s="38" t="s">
        <v>59</v>
      </c>
      <c r="B49" s="38"/>
      <c r="C49" s="38"/>
      <c r="E49" s="39">
        <v>28097125</v>
      </c>
      <c r="F49" s="39"/>
      <c r="H49" s="9">
        <v>42466787753</v>
      </c>
      <c r="J49" s="9">
        <v>381955098865.375</v>
      </c>
      <c r="L49" s="9">
        <v>0</v>
      </c>
      <c r="N49" s="9">
        <v>0</v>
      </c>
      <c r="P49" s="9">
        <v>0</v>
      </c>
      <c r="R49" s="9">
        <v>0</v>
      </c>
      <c r="T49" s="9">
        <v>28097125</v>
      </c>
      <c r="V49" s="9">
        <v>13690</v>
      </c>
      <c r="X49" s="9">
        <v>42466787753</v>
      </c>
      <c r="Z49" s="9">
        <v>381676299523.138</v>
      </c>
      <c r="AB49" s="10">
        <v>17.12</v>
      </c>
    </row>
    <row r="50" spans="1:28" ht="21.75" customHeight="1" x14ac:dyDescent="0.2">
      <c r="A50" s="38" t="s">
        <v>60</v>
      </c>
      <c r="B50" s="38"/>
      <c r="C50" s="38"/>
      <c r="E50" s="39">
        <v>258000</v>
      </c>
      <c r="F50" s="39"/>
      <c r="H50" s="9">
        <v>4268255510</v>
      </c>
      <c r="J50" s="9">
        <v>4206172993.8000002</v>
      </c>
      <c r="L50" s="9">
        <v>0</v>
      </c>
      <c r="N50" s="9">
        <v>0</v>
      </c>
      <c r="P50" s="9">
        <v>0</v>
      </c>
      <c r="R50" s="9">
        <v>0</v>
      </c>
      <c r="T50" s="9">
        <v>258000</v>
      </c>
      <c r="V50" s="9">
        <v>15670</v>
      </c>
      <c r="X50" s="9">
        <v>4268255510</v>
      </c>
      <c r="Z50" s="9">
        <v>4011608692.1999998</v>
      </c>
      <c r="AB50" s="10">
        <v>0.18</v>
      </c>
    </row>
    <row r="51" spans="1:28" ht="21.75" customHeight="1" x14ac:dyDescent="0.2">
      <c r="A51" s="38" t="s">
        <v>61</v>
      </c>
      <c r="B51" s="38"/>
      <c r="C51" s="38"/>
      <c r="E51" s="39">
        <v>135000</v>
      </c>
      <c r="F51" s="39"/>
      <c r="H51" s="9">
        <v>3776458621</v>
      </c>
      <c r="J51" s="9">
        <v>5170718970</v>
      </c>
      <c r="L51" s="9">
        <v>0</v>
      </c>
      <c r="N51" s="9">
        <v>0</v>
      </c>
      <c r="P51" s="9">
        <v>0</v>
      </c>
      <c r="R51" s="9">
        <v>0</v>
      </c>
      <c r="T51" s="9">
        <v>135000</v>
      </c>
      <c r="V51" s="9">
        <v>37950</v>
      </c>
      <c r="X51" s="9">
        <v>3776458621</v>
      </c>
      <c r="Z51" s="9">
        <v>5083647277.5</v>
      </c>
      <c r="AB51" s="10">
        <v>0.23</v>
      </c>
    </row>
    <row r="52" spans="1:28" ht="21.75" customHeight="1" x14ac:dyDescent="0.2">
      <c r="A52" s="38" t="s">
        <v>62</v>
      </c>
      <c r="B52" s="38"/>
      <c r="C52" s="38"/>
      <c r="E52" s="39">
        <v>0</v>
      </c>
      <c r="F52" s="39"/>
      <c r="H52" s="9">
        <v>0</v>
      </c>
      <c r="J52" s="9">
        <v>0</v>
      </c>
      <c r="L52" s="9">
        <v>1684797</v>
      </c>
      <c r="N52" s="9">
        <v>0</v>
      </c>
      <c r="P52" s="9">
        <v>0</v>
      </c>
      <c r="R52" s="9">
        <v>0</v>
      </c>
      <c r="T52" s="9">
        <v>1684797</v>
      </c>
      <c r="V52" s="9">
        <v>1741</v>
      </c>
      <c r="X52" s="9">
        <v>3310626105</v>
      </c>
      <c r="Z52" s="9">
        <v>2910557696.90979</v>
      </c>
      <c r="AB52" s="10">
        <v>0.13</v>
      </c>
    </row>
    <row r="53" spans="1:28" ht="21.75" customHeight="1" x14ac:dyDescent="0.2">
      <c r="A53" s="40" t="s">
        <v>63</v>
      </c>
      <c r="B53" s="40"/>
      <c r="C53" s="40"/>
      <c r="D53" s="12"/>
      <c r="E53" s="39">
        <v>0</v>
      </c>
      <c r="F53" s="39"/>
      <c r="H53" s="13">
        <v>0</v>
      </c>
      <c r="J53" s="13">
        <v>0</v>
      </c>
      <c r="L53" s="9">
        <v>1031111</v>
      </c>
      <c r="N53" s="13">
        <v>0</v>
      </c>
      <c r="P53" s="13">
        <v>0</v>
      </c>
      <c r="R53" s="13">
        <v>0</v>
      </c>
      <c r="T53" s="9">
        <v>1031111</v>
      </c>
      <c r="V53" s="9">
        <v>8927</v>
      </c>
      <c r="X53" s="13">
        <v>12008318706</v>
      </c>
      <c r="Z53" s="13">
        <v>9133575350.3561897</v>
      </c>
      <c r="AB53" s="14">
        <v>0.41</v>
      </c>
    </row>
    <row r="54" spans="1:28" ht="21.75" customHeight="1" x14ac:dyDescent="0.2">
      <c r="A54" s="41" t="s">
        <v>64</v>
      </c>
      <c r="B54" s="41"/>
      <c r="C54" s="41"/>
      <c r="D54" s="41"/>
      <c r="F54" s="9"/>
      <c r="H54" s="16">
        <v>1429971186977</v>
      </c>
      <c r="J54" s="16">
        <v>1909163814439.78</v>
      </c>
      <c r="L54" s="9"/>
      <c r="N54" s="16">
        <v>0</v>
      </c>
      <c r="P54" s="16">
        <v>0</v>
      </c>
      <c r="R54" s="16">
        <v>0</v>
      </c>
      <c r="T54" s="9"/>
      <c r="V54" s="9"/>
      <c r="X54" s="16">
        <v>1429971186977</v>
      </c>
      <c r="Z54" s="16">
        <v>1851003891208.1899</v>
      </c>
      <c r="AB54" s="17">
        <v>83.05</v>
      </c>
    </row>
    <row r="69" spans="26:26" x14ac:dyDescent="0.2">
      <c r="Z69" s="24"/>
    </row>
  </sheetData>
  <mergeCells count="104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52:C52"/>
    <mergeCell ref="E52:F52"/>
    <mergeCell ref="A53:C53"/>
    <mergeCell ref="E53:F53"/>
    <mergeCell ref="A54:D54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</mergeCells>
  <pageMargins left="0.39" right="0.39" top="0.39" bottom="0.39" header="0" footer="0"/>
  <pageSetup scale="6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0"/>
  <sheetViews>
    <sheetView rightToLeft="1" view="pageBreakPreview" topLeftCell="C1" zoomScaleNormal="100" zoomScaleSheetLayoutView="100" workbookViewId="0">
      <selection activeCell="F28" sqref="F28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7.140625" bestFit="1" customWidth="1"/>
    <col min="17" max="17" width="1.28515625" customWidth="1"/>
    <col min="18" max="18" width="14.85546875" bestFit="1" customWidth="1"/>
    <col min="19" max="19" width="1.28515625" customWidth="1"/>
    <col min="20" max="20" width="16" bestFit="1" customWidth="1"/>
    <col min="21" max="21" width="1.28515625" customWidth="1"/>
    <col min="22" max="22" width="5.42578125" bestFit="1" customWidth="1"/>
    <col min="23" max="23" width="1.28515625" customWidth="1"/>
    <col min="24" max="24" width="12.85546875" bestFit="1" customWidth="1"/>
    <col min="25" max="25" width="1.28515625" customWidth="1"/>
    <col min="26" max="26" width="5.42578125" bestFit="1" customWidth="1"/>
    <col min="27" max="27" width="1.28515625" customWidth="1"/>
    <col min="28" max="28" width="10.28515625" bestFit="1" customWidth="1"/>
    <col min="29" max="29" width="1.28515625" customWidth="1"/>
    <col min="30" max="30" width="7.140625" bestFit="1" customWidth="1"/>
    <col min="31" max="31" width="1.28515625" customWidth="1"/>
    <col min="32" max="32" width="16.140625" bestFit="1" customWidth="1"/>
    <col min="33" max="33" width="1.28515625" customWidth="1"/>
    <col min="34" max="34" width="14.85546875" bestFit="1" customWidth="1"/>
    <col min="35" max="35" width="1.28515625" customWidth="1"/>
    <col min="36" max="36" width="16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9.1" customHeight="1" x14ac:dyDescent="0.2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</row>
    <row r="2" spans="1:38" ht="21.75" customHeight="1" x14ac:dyDescent="0.2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</row>
    <row r="3" spans="1:38" ht="21.75" customHeight="1" x14ac:dyDescent="0.2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</row>
    <row r="4" spans="1:38" ht="14.45" customHeight="1" x14ac:dyDescent="0.2"/>
    <row r="5" spans="1:38" ht="14.45" customHeight="1" x14ac:dyDescent="0.2">
      <c r="A5" s="1" t="s">
        <v>69</v>
      </c>
      <c r="B5" s="46" t="s">
        <v>70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</row>
    <row r="6" spans="1:38" ht="14.45" customHeight="1" x14ac:dyDescent="0.2">
      <c r="A6" s="43" t="s">
        <v>71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 t="s">
        <v>7</v>
      </c>
      <c r="Q6" s="43"/>
      <c r="R6" s="43"/>
      <c r="S6" s="43"/>
      <c r="T6" s="43"/>
      <c r="V6" s="43" t="s">
        <v>8</v>
      </c>
      <c r="W6" s="43"/>
      <c r="X6" s="43"/>
      <c r="Y6" s="43"/>
      <c r="Z6" s="43"/>
      <c r="AA6" s="43"/>
      <c r="AB6" s="43"/>
      <c r="AD6" s="43" t="s">
        <v>9</v>
      </c>
      <c r="AE6" s="43"/>
      <c r="AF6" s="43"/>
      <c r="AG6" s="43"/>
      <c r="AH6" s="43"/>
      <c r="AI6" s="43"/>
      <c r="AJ6" s="43"/>
      <c r="AK6" s="43"/>
      <c r="AL6" s="43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42" t="s">
        <v>10</v>
      </c>
      <c r="W7" s="42"/>
      <c r="X7" s="42"/>
      <c r="Y7" s="3"/>
      <c r="Z7" s="42" t="s">
        <v>11</v>
      </c>
      <c r="AA7" s="42"/>
      <c r="AB7" s="42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43" t="s">
        <v>72</v>
      </c>
      <c r="B8" s="43"/>
      <c r="D8" s="2" t="s">
        <v>73</v>
      </c>
      <c r="F8" s="2" t="s">
        <v>74</v>
      </c>
      <c r="H8" s="2" t="s">
        <v>75</v>
      </c>
      <c r="J8" s="2" t="s">
        <v>76</v>
      </c>
      <c r="L8" s="2" t="s">
        <v>77</v>
      </c>
      <c r="N8" s="2" t="s">
        <v>66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47" t="s">
        <v>78</v>
      </c>
      <c r="B9" s="47"/>
      <c r="D9" s="5" t="s">
        <v>79</v>
      </c>
      <c r="F9" s="5" t="s">
        <v>79</v>
      </c>
      <c r="H9" s="5" t="s">
        <v>80</v>
      </c>
      <c r="J9" s="5" t="s">
        <v>81</v>
      </c>
      <c r="L9" s="7">
        <v>19</v>
      </c>
      <c r="N9" s="7">
        <v>19</v>
      </c>
      <c r="P9" s="6">
        <v>85000</v>
      </c>
      <c r="R9" s="20">
        <v>85015406250</v>
      </c>
      <c r="T9" s="20">
        <v>84953781250</v>
      </c>
      <c r="V9" s="6">
        <v>0</v>
      </c>
      <c r="X9" s="20">
        <v>0</v>
      </c>
      <c r="Z9" s="20">
        <v>0</v>
      </c>
      <c r="AB9" s="20">
        <v>0</v>
      </c>
      <c r="AD9" s="6">
        <v>85000</v>
      </c>
      <c r="AF9" s="6">
        <v>1000000</v>
      </c>
      <c r="AH9" s="20">
        <v>85015406250</v>
      </c>
      <c r="AJ9" s="20">
        <v>84953781250</v>
      </c>
      <c r="AL9" s="19">
        <v>3.81</v>
      </c>
    </row>
    <row r="10" spans="1:38" ht="21.75" customHeight="1" x14ac:dyDescent="0.2">
      <c r="A10" s="41" t="s">
        <v>64</v>
      </c>
      <c r="B10" s="41"/>
      <c r="D10" s="9"/>
      <c r="F10" s="9"/>
      <c r="H10" s="9"/>
      <c r="J10" s="9"/>
      <c r="L10" s="9"/>
      <c r="N10" s="9"/>
      <c r="P10" s="9"/>
      <c r="R10" s="16">
        <v>85015406250</v>
      </c>
      <c r="T10" s="16">
        <v>84953781250</v>
      </c>
      <c r="V10" s="9"/>
      <c r="X10" s="16">
        <v>0</v>
      </c>
      <c r="Z10" s="16">
        <v>0</v>
      </c>
      <c r="AB10" s="16">
        <v>0</v>
      </c>
      <c r="AD10" s="9"/>
      <c r="AF10" s="9"/>
      <c r="AH10" s="16">
        <v>85015406250</v>
      </c>
      <c r="AJ10" s="16">
        <v>84953781250</v>
      </c>
      <c r="AL10" s="17">
        <v>3.81</v>
      </c>
    </row>
  </sheetData>
  <mergeCells count="13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</mergeCells>
  <pageMargins left="0.39" right="0.39" top="0.39" bottom="0.39" header="0" footer="0"/>
  <pageSetup scale="4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0"/>
  <sheetViews>
    <sheetView rightToLeft="1" view="pageBreakPreview" zoomScaleNormal="100" zoomScaleSheetLayoutView="100" workbookViewId="0">
      <selection activeCell="E17" sqref="E17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 ht="21.75" customHeight="1" x14ac:dyDescent="0.2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21.75" customHeight="1" x14ac:dyDescent="0.2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4" spans="1:13" ht="14.45" customHeight="1" x14ac:dyDescent="0.2">
      <c r="A4" s="46" t="s">
        <v>82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</row>
    <row r="5" spans="1:13" ht="14.45" customHeight="1" x14ac:dyDescent="0.2">
      <c r="A5" s="46" t="s">
        <v>83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</row>
    <row r="6" spans="1:13" ht="14.45" customHeight="1" x14ac:dyDescent="0.2"/>
    <row r="7" spans="1:13" ht="14.45" customHeight="1" x14ac:dyDescent="0.2">
      <c r="C7" s="43" t="s">
        <v>9</v>
      </c>
      <c r="D7" s="43"/>
      <c r="E7" s="43"/>
      <c r="F7" s="43"/>
      <c r="G7" s="43"/>
      <c r="H7" s="43"/>
      <c r="I7" s="43"/>
      <c r="J7" s="43"/>
      <c r="K7" s="43"/>
      <c r="L7" s="43"/>
      <c r="M7" s="43"/>
    </row>
    <row r="8" spans="1:13" ht="14.45" customHeight="1" x14ac:dyDescent="0.2">
      <c r="A8" s="2" t="s">
        <v>84</v>
      </c>
      <c r="C8" s="4" t="s">
        <v>13</v>
      </c>
      <c r="D8" s="3"/>
      <c r="E8" s="4" t="s">
        <v>85</v>
      </c>
      <c r="F8" s="3"/>
      <c r="G8" s="4" t="s">
        <v>86</v>
      </c>
      <c r="H8" s="3"/>
      <c r="I8" s="4" t="s">
        <v>87</v>
      </c>
      <c r="J8" s="3"/>
      <c r="K8" s="4" t="s">
        <v>88</v>
      </c>
      <c r="L8" s="3"/>
      <c r="M8" s="4" t="s">
        <v>89</v>
      </c>
    </row>
    <row r="9" spans="1:13" ht="21.75" customHeight="1" x14ac:dyDescent="0.2">
      <c r="A9" s="18" t="s">
        <v>78</v>
      </c>
      <c r="C9" s="6">
        <v>85000</v>
      </c>
      <c r="E9" s="6">
        <v>1000000</v>
      </c>
      <c r="G9" s="6">
        <v>1000000</v>
      </c>
      <c r="I9" s="7" t="s">
        <v>90</v>
      </c>
      <c r="K9" s="20">
        <v>84953781250</v>
      </c>
      <c r="M9" s="5" t="s">
        <v>91</v>
      </c>
    </row>
    <row r="10" spans="1:13" ht="21.75" customHeight="1" x14ac:dyDescent="0.2">
      <c r="A10" s="15" t="s">
        <v>64</v>
      </c>
      <c r="C10" s="9"/>
      <c r="E10" s="9"/>
      <c r="G10" s="9"/>
      <c r="I10" s="9"/>
      <c r="K10" s="16">
        <v>84953781250</v>
      </c>
      <c r="M10" s="9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scale="8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2169D-7F9F-4D32-B4FC-782AFDED765B}">
  <sheetPr>
    <pageSetUpPr fitToPage="1"/>
  </sheetPr>
  <dimension ref="A1:O27"/>
  <sheetViews>
    <sheetView rightToLeft="1" view="pageBreakPreview" zoomScaleNormal="100" zoomScaleSheetLayoutView="100" workbookViewId="0">
      <selection activeCell="U13" sqref="U13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6.140625" bestFit="1" customWidth="1"/>
    <col min="5" max="5" width="1.28515625" customWidth="1"/>
    <col min="6" max="6" width="16.140625" bestFit="1" customWidth="1"/>
    <col min="7" max="7" width="1.28515625" customWidth="1"/>
    <col min="8" max="8" width="16.140625" bestFit="1" customWidth="1"/>
    <col min="9" max="9" width="1.28515625" customWidth="1"/>
    <col min="10" max="10" width="16.14062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5" ht="29.1" customHeight="1" x14ac:dyDescent="0.2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1:15" ht="21.75" customHeight="1" x14ac:dyDescent="0.2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5" ht="21.75" customHeight="1" x14ac:dyDescent="0.2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</row>
    <row r="4" spans="1:15" ht="14.45" customHeight="1" x14ac:dyDescent="0.2"/>
    <row r="5" spans="1:15" ht="14.45" customHeight="1" x14ac:dyDescent="0.2">
      <c r="A5" s="1" t="s">
        <v>92</v>
      </c>
      <c r="B5" s="46" t="s">
        <v>93</v>
      </c>
      <c r="C5" s="46"/>
      <c r="D5" s="46"/>
      <c r="E5" s="46"/>
      <c r="F5" s="46"/>
      <c r="G5" s="46"/>
      <c r="H5" s="46"/>
      <c r="I5" s="46"/>
      <c r="J5" s="46"/>
      <c r="K5" s="46"/>
      <c r="L5" s="46"/>
    </row>
    <row r="6" spans="1:15" ht="14.45" customHeight="1" x14ac:dyDescent="0.2">
      <c r="D6" s="25" t="s">
        <v>7</v>
      </c>
      <c r="F6" s="48" t="s">
        <v>8</v>
      </c>
      <c r="G6" s="48"/>
      <c r="H6" s="48"/>
      <c r="J6" s="25" t="s">
        <v>9</v>
      </c>
    </row>
    <row r="7" spans="1:15" ht="14.45" customHeight="1" x14ac:dyDescent="0.2">
      <c r="D7" s="3"/>
      <c r="F7" s="3"/>
      <c r="G7" s="3"/>
      <c r="H7" s="3"/>
      <c r="J7" s="3"/>
    </row>
    <row r="8" spans="1:15" ht="14.45" customHeight="1" x14ac:dyDescent="0.2">
      <c r="A8" s="48" t="s">
        <v>94</v>
      </c>
      <c r="B8" s="48"/>
      <c r="D8" s="25" t="s">
        <v>95</v>
      </c>
      <c r="F8" s="25" t="s">
        <v>96</v>
      </c>
      <c r="H8" s="25" t="s">
        <v>97</v>
      </c>
      <c r="J8" s="25" t="s">
        <v>95</v>
      </c>
      <c r="L8" s="25" t="s">
        <v>18</v>
      </c>
    </row>
    <row r="9" spans="1:15" ht="21.75" customHeight="1" x14ac:dyDescent="0.2">
      <c r="A9" s="44" t="s">
        <v>198</v>
      </c>
      <c r="B9" s="44"/>
      <c r="D9" s="6">
        <v>67670381</v>
      </c>
      <c r="F9" s="6">
        <v>1861063511</v>
      </c>
      <c r="H9" s="6">
        <v>1920375000</v>
      </c>
      <c r="J9" s="6">
        <v>8358892</v>
      </c>
      <c r="L9" s="26">
        <v>0</v>
      </c>
    </row>
    <row r="10" spans="1:15" ht="21.75" customHeight="1" x14ac:dyDescent="0.2">
      <c r="A10" s="38" t="s">
        <v>199</v>
      </c>
      <c r="B10" s="38"/>
      <c r="D10" s="9">
        <v>3501547</v>
      </c>
      <c r="F10" s="9">
        <v>14331</v>
      </c>
      <c r="H10" s="9">
        <v>0</v>
      </c>
      <c r="J10" s="9">
        <v>3515878</v>
      </c>
      <c r="L10" s="26">
        <v>0</v>
      </c>
    </row>
    <row r="11" spans="1:15" ht="21.75" customHeight="1" x14ac:dyDescent="0.2">
      <c r="A11" s="38" t="s">
        <v>200</v>
      </c>
      <c r="B11" s="38"/>
      <c r="D11" s="9">
        <v>305074210</v>
      </c>
      <c r="F11" s="9">
        <v>2701211938</v>
      </c>
      <c r="H11" s="9">
        <v>2118631978</v>
      </c>
      <c r="J11" s="9">
        <v>887654170</v>
      </c>
      <c r="L11" s="26">
        <v>4.0000000000000002E-4</v>
      </c>
    </row>
    <row r="12" spans="1:15" ht="21.75" customHeight="1" x14ac:dyDescent="0.2">
      <c r="A12" s="38" t="s">
        <v>201</v>
      </c>
      <c r="B12" s="38"/>
      <c r="D12" s="9">
        <v>290178320</v>
      </c>
      <c r="F12" s="9">
        <v>2623375735</v>
      </c>
      <c r="H12" s="9">
        <v>2877992500</v>
      </c>
      <c r="J12" s="9">
        <v>35561555</v>
      </c>
      <c r="L12" s="26">
        <v>0</v>
      </c>
    </row>
    <row r="13" spans="1:15" ht="21.75" customHeight="1" x14ac:dyDescent="0.2">
      <c r="A13" s="38" t="s">
        <v>202</v>
      </c>
      <c r="B13" s="38"/>
      <c r="D13" s="9">
        <v>221957908241</v>
      </c>
      <c r="F13" s="9">
        <v>19481683404</v>
      </c>
      <c r="H13" s="9">
        <v>10001500000</v>
      </c>
      <c r="J13" s="9">
        <v>231438091645</v>
      </c>
      <c r="L13" s="26">
        <v>0.1038</v>
      </c>
    </row>
    <row r="14" spans="1:15" ht="21.75" customHeight="1" x14ac:dyDescent="0.2">
      <c r="A14" s="38" t="s">
        <v>203</v>
      </c>
      <c r="B14" s="38"/>
      <c r="D14" s="9">
        <v>976247</v>
      </c>
      <c r="F14" s="9">
        <v>3995</v>
      </c>
      <c r="H14" s="9">
        <v>0</v>
      </c>
      <c r="J14" s="9">
        <v>980242</v>
      </c>
      <c r="L14" s="26">
        <v>0</v>
      </c>
    </row>
    <row r="15" spans="1:15" ht="21.75" customHeight="1" thickBot="1" x14ac:dyDescent="0.25">
      <c r="A15" s="41" t="s">
        <v>64</v>
      </c>
      <c r="B15" s="41"/>
      <c r="D15" s="16">
        <f>SUM(D9:D14)</f>
        <v>222625308946</v>
      </c>
      <c r="F15" s="16">
        <f>SUM(F9:F14)</f>
        <v>26667352914</v>
      </c>
      <c r="H15" s="16">
        <f>SUM(H9:H14)</f>
        <v>16918499478</v>
      </c>
      <c r="J15" s="16">
        <f>SUM(J9:J14)</f>
        <v>232374162382</v>
      </c>
      <c r="L15" s="27">
        <f>SUM(L9:L14)</f>
        <v>0.1042</v>
      </c>
    </row>
    <row r="16" spans="1:15" ht="13.5" thickTop="1" x14ac:dyDescent="0.2">
      <c r="D16" s="28"/>
      <c r="N16" s="28"/>
      <c r="O16" s="28"/>
    </row>
    <row r="19" spans="4:10" ht="18.75" x14ac:dyDescent="0.2">
      <c r="D19" s="9"/>
      <c r="F19" s="9"/>
      <c r="G19" s="9"/>
      <c r="H19" s="9"/>
      <c r="I19" s="9"/>
      <c r="J19" s="9"/>
    </row>
    <row r="20" spans="4:10" ht="18.75" x14ac:dyDescent="0.2">
      <c r="D20" s="9"/>
      <c r="F20" s="9"/>
      <c r="G20" s="9"/>
      <c r="H20" s="9"/>
      <c r="I20" s="9"/>
      <c r="J20" s="9"/>
    </row>
    <row r="25" spans="4:10" x14ac:dyDescent="0.2">
      <c r="D25" s="28"/>
    </row>
    <row r="27" spans="4:10" x14ac:dyDescent="0.2">
      <c r="D27" s="28"/>
    </row>
  </sheetData>
  <mergeCells count="13">
    <mergeCell ref="A8:B8"/>
    <mergeCell ref="A1:L1"/>
    <mergeCell ref="A2:L2"/>
    <mergeCell ref="A3:L3"/>
    <mergeCell ref="B5:L5"/>
    <mergeCell ref="F6:H6"/>
    <mergeCell ref="A15:B15"/>
    <mergeCell ref="A9:B9"/>
    <mergeCell ref="A10:B10"/>
    <mergeCell ref="A11:B11"/>
    <mergeCell ref="A12:B12"/>
    <mergeCell ref="A13:B13"/>
    <mergeCell ref="A14:B14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view="pageBreakPreview" zoomScale="110" zoomScaleNormal="100" zoomScaleSheetLayoutView="110" workbookViewId="0">
      <selection activeCell="F25" sqref="F25"/>
    </sheetView>
  </sheetViews>
  <sheetFormatPr defaultRowHeight="12.75" x14ac:dyDescent="0.2"/>
  <cols>
    <col min="1" max="1" width="2.5703125" customWidth="1"/>
    <col min="2" max="2" width="48.28515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</row>
    <row r="2" spans="1:10" ht="21.75" customHeight="1" x14ac:dyDescent="0.2">
      <c r="A2" s="36" t="s">
        <v>98</v>
      </c>
      <c r="B2" s="36"/>
      <c r="C2" s="36"/>
      <c r="D2" s="36"/>
      <c r="E2" s="36"/>
      <c r="F2" s="36"/>
      <c r="G2" s="36"/>
      <c r="H2" s="36"/>
      <c r="I2" s="36"/>
      <c r="J2" s="36"/>
    </row>
    <row r="3" spans="1:10" ht="21.75" customHeight="1" x14ac:dyDescent="0.2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</row>
    <row r="4" spans="1:10" ht="14.45" customHeight="1" x14ac:dyDescent="0.2"/>
    <row r="5" spans="1:10" ht="29.1" customHeight="1" x14ac:dyDescent="0.2">
      <c r="A5" s="1" t="s">
        <v>99</v>
      </c>
      <c r="B5" s="46" t="s">
        <v>100</v>
      </c>
      <c r="C5" s="46"/>
      <c r="D5" s="46"/>
      <c r="E5" s="46"/>
      <c r="F5" s="46"/>
      <c r="G5" s="46"/>
      <c r="H5" s="46"/>
      <c r="I5" s="46"/>
      <c r="J5" s="46"/>
    </row>
    <row r="6" spans="1:10" ht="14.45" customHeight="1" x14ac:dyDescent="0.2"/>
    <row r="7" spans="1:10" ht="14.45" customHeight="1" x14ac:dyDescent="0.2">
      <c r="A7" s="43" t="s">
        <v>101</v>
      </c>
      <c r="B7" s="43"/>
      <c r="D7" s="2" t="s">
        <v>102</v>
      </c>
      <c r="F7" s="2" t="s">
        <v>95</v>
      </c>
      <c r="H7" s="2" t="s">
        <v>103</v>
      </c>
      <c r="J7" s="2" t="s">
        <v>104</v>
      </c>
    </row>
    <row r="8" spans="1:10" ht="21.75" customHeight="1" x14ac:dyDescent="0.2">
      <c r="A8" s="44" t="s">
        <v>105</v>
      </c>
      <c r="B8" s="44"/>
      <c r="D8" s="5" t="s">
        <v>106</v>
      </c>
      <c r="F8" s="6">
        <f>'درآمد سرمایه گذاری در سهام'!U69</f>
        <v>504687234410</v>
      </c>
      <c r="H8" s="33">
        <f>F8/617285421469</f>
        <v>0.81759137160401141</v>
      </c>
      <c r="J8" s="33">
        <f>F8/2231571842718</f>
        <v>0.22615773543517348</v>
      </c>
    </row>
    <row r="9" spans="1:10" ht="21.75" customHeight="1" x14ac:dyDescent="0.2">
      <c r="A9" s="38" t="s">
        <v>107</v>
      </c>
      <c r="B9" s="38"/>
      <c r="D9" s="8" t="s">
        <v>108</v>
      </c>
      <c r="F9" s="9">
        <f>'درآمد سرمایه گذاری در صندوق'!U17</f>
        <v>40569514788</v>
      </c>
      <c r="H9" s="34">
        <f t="shared" ref="H9:H12" si="0">F9/617285421469</f>
        <v>6.5722457354417521E-2</v>
      </c>
      <c r="J9" s="34">
        <f t="shared" ref="J9:J12" si="1">F9/2231571842718</f>
        <v>1.8179793279067064E-2</v>
      </c>
    </row>
    <row r="10" spans="1:10" ht="21.75" customHeight="1" x14ac:dyDescent="0.2">
      <c r="A10" s="38" t="s">
        <v>109</v>
      </c>
      <c r="B10" s="38"/>
      <c r="D10" s="8" t="s">
        <v>110</v>
      </c>
      <c r="F10" s="9">
        <f>'درآمد سرمایه گذاری در اوراق به'!R10</f>
        <v>16267332905</v>
      </c>
      <c r="H10" s="34">
        <f t="shared" si="0"/>
        <v>2.6353016512665112E-2</v>
      </c>
      <c r="J10" s="34">
        <f t="shared" si="1"/>
        <v>7.2896299342022465E-3</v>
      </c>
    </row>
    <row r="11" spans="1:10" ht="21.75" customHeight="1" x14ac:dyDescent="0.2">
      <c r="A11" s="38" t="s">
        <v>111</v>
      </c>
      <c r="B11" s="38"/>
      <c r="D11" s="8" t="s">
        <v>112</v>
      </c>
      <c r="F11" s="9">
        <f>'درآمد سپرده بانکی (2)'!F14</f>
        <v>45411219902</v>
      </c>
      <c r="H11" s="34">
        <f t="shared" si="0"/>
        <v>7.356600094966044E-2</v>
      </c>
      <c r="J11" s="34">
        <f t="shared" si="1"/>
        <v>2.0349432195151847E-2</v>
      </c>
    </row>
    <row r="12" spans="1:10" ht="21.75" customHeight="1" x14ac:dyDescent="0.2">
      <c r="A12" s="40" t="s">
        <v>113</v>
      </c>
      <c r="B12" s="40"/>
      <c r="D12" s="11" t="s">
        <v>114</v>
      </c>
      <c r="F12" s="13">
        <v>3492564992</v>
      </c>
      <c r="H12" s="34">
        <f t="shared" si="0"/>
        <v>5.6579418054106692E-3</v>
      </c>
      <c r="J12" s="34">
        <f t="shared" si="1"/>
        <v>1.5650694838245231E-3</v>
      </c>
    </row>
    <row r="13" spans="1:10" ht="21.75" customHeight="1" x14ac:dyDescent="0.2">
      <c r="A13" s="41" t="s">
        <v>64</v>
      </c>
      <c r="B13" s="41"/>
      <c r="D13" s="16"/>
      <c r="F13" s="16">
        <v>-41608053130</v>
      </c>
      <c r="H13" s="35">
        <f>SUM(H8:H12)</f>
        <v>0.98889078822616516</v>
      </c>
      <c r="J13" s="35">
        <f>SUM(J8:J12)</f>
        <v>0.27354166032741917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69"/>
  <sheetViews>
    <sheetView rightToLeft="1" view="pageBreakPreview" topLeftCell="A46" zoomScaleNormal="100" zoomScaleSheetLayoutView="100" workbookViewId="0">
      <selection activeCell="U69" sqref="U69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5.85546875" bestFit="1" customWidth="1"/>
    <col min="7" max="7" width="1.28515625" customWidth="1"/>
    <col min="8" max="8" width="11.140625" bestFit="1" customWidth="1"/>
    <col min="9" max="9" width="1.28515625" customWidth="1"/>
    <col min="10" max="10" width="15.7109375" bestFit="1" customWidth="1"/>
    <col min="11" max="11" width="1.28515625" customWidth="1"/>
    <col min="12" max="12" width="17.28515625" bestFit="1" customWidth="1"/>
    <col min="13" max="13" width="1.28515625" customWidth="1"/>
    <col min="14" max="14" width="15" bestFit="1" customWidth="1"/>
    <col min="15" max="16" width="1.28515625" customWidth="1"/>
    <col min="17" max="17" width="16.140625" bestFit="1" customWidth="1"/>
    <col min="18" max="18" width="1.28515625" customWidth="1"/>
    <col min="19" max="19" width="16" bestFit="1" customWidth="1"/>
    <col min="20" max="20" width="1.28515625" customWidth="1"/>
    <col min="21" max="21" width="16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</row>
    <row r="2" spans="1:23" ht="21.75" customHeight="1" x14ac:dyDescent="0.2">
      <c r="A2" s="36" t="s">
        <v>98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</row>
    <row r="3" spans="1:23" ht="21.75" customHeight="1" x14ac:dyDescent="0.2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</row>
    <row r="4" spans="1:23" ht="14.45" customHeight="1" x14ac:dyDescent="0.2"/>
    <row r="5" spans="1:23" ht="14.45" customHeight="1" x14ac:dyDescent="0.2">
      <c r="A5" s="1" t="s">
        <v>115</v>
      </c>
      <c r="B5" s="46" t="s">
        <v>116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</row>
    <row r="6" spans="1:23" ht="14.45" customHeight="1" x14ac:dyDescent="0.2">
      <c r="D6" s="43" t="s">
        <v>117</v>
      </c>
      <c r="E6" s="43"/>
      <c r="F6" s="43"/>
      <c r="G6" s="43"/>
      <c r="H6" s="43"/>
      <c r="I6" s="43"/>
      <c r="J6" s="43"/>
      <c r="K6" s="43"/>
      <c r="L6" s="43"/>
      <c r="N6" s="43" t="s">
        <v>118</v>
      </c>
      <c r="O6" s="43"/>
      <c r="P6" s="43"/>
      <c r="Q6" s="43"/>
      <c r="R6" s="43"/>
      <c r="S6" s="43"/>
      <c r="T6" s="43"/>
      <c r="U6" s="43"/>
      <c r="V6" s="43"/>
      <c r="W6" s="43"/>
    </row>
    <row r="7" spans="1:23" ht="14.45" customHeight="1" x14ac:dyDescent="0.2">
      <c r="D7" s="3"/>
      <c r="E7" s="3"/>
      <c r="F7" s="3"/>
      <c r="G7" s="3"/>
      <c r="H7" s="3"/>
      <c r="I7" s="3"/>
      <c r="J7" s="42" t="s">
        <v>64</v>
      </c>
      <c r="K7" s="42"/>
      <c r="L7" s="42"/>
      <c r="N7" s="3"/>
      <c r="O7" s="3"/>
      <c r="P7" s="3"/>
      <c r="Q7" s="3"/>
      <c r="R7" s="3"/>
      <c r="S7" s="3"/>
      <c r="T7" s="3"/>
      <c r="U7" s="42" t="s">
        <v>64</v>
      </c>
      <c r="V7" s="42"/>
      <c r="W7" s="42"/>
    </row>
    <row r="8" spans="1:23" ht="14.45" customHeight="1" x14ac:dyDescent="0.2">
      <c r="A8" s="43" t="s">
        <v>119</v>
      </c>
      <c r="B8" s="43"/>
      <c r="D8" s="2" t="s">
        <v>120</v>
      </c>
      <c r="F8" s="2" t="s">
        <v>121</v>
      </c>
      <c r="H8" s="2" t="s">
        <v>122</v>
      </c>
      <c r="J8" s="4" t="s">
        <v>95</v>
      </c>
      <c r="K8" s="3"/>
      <c r="L8" s="4" t="s">
        <v>103</v>
      </c>
      <c r="N8" s="2" t="s">
        <v>120</v>
      </c>
      <c r="P8" s="43" t="s">
        <v>121</v>
      </c>
      <c r="Q8" s="43"/>
      <c r="S8" s="2" t="s">
        <v>122</v>
      </c>
      <c r="U8" s="4" t="s">
        <v>95</v>
      </c>
      <c r="V8" s="3"/>
      <c r="W8" s="4" t="s">
        <v>103</v>
      </c>
    </row>
    <row r="9" spans="1:23" ht="21.75" customHeight="1" x14ac:dyDescent="0.2">
      <c r="A9" s="44" t="s">
        <v>61</v>
      </c>
      <c r="B9" s="44"/>
      <c r="D9" s="6">
        <v>0</v>
      </c>
      <c r="F9" s="6">
        <v>-87071692</v>
      </c>
      <c r="H9" s="6">
        <v>0</v>
      </c>
      <c r="J9" s="6">
        <v>-87071692</v>
      </c>
      <c r="L9" s="7">
        <v>0.19</v>
      </c>
      <c r="N9" s="6">
        <v>0</v>
      </c>
      <c r="P9" s="45">
        <v>1307188656</v>
      </c>
      <c r="Q9" s="45"/>
      <c r="S9" s="6">
        <v>1429446885</v>
      </c>
      <c r="U9" s="6">
        <v>2736635541</v>
      </c>
      <c r="W9" s="7">
        <v>0.45</v>
      </c>
    </row>
    <row r="10" spans="1:23" ht="21.75" customHeight="1" x14ac:dyDescent="0.2">
      <c r="A10" s="38" t="s">
        <v>60</v>
      </c>
      <c r="B10" s="38"/>
      <c r="D10" s="9">
        <v>0</v>
      </c>
      <c r="F10" s="9">
        <v>-194564300</v>
      </c>
      <c r="H10" s="9">
        <v>0</v>
      </c>
      <c r="J10" s="9">
        <v>-194564300</v>
      </c>
      <c r="L10" s="10">
        <v>0.42</v>
      </c>
      <c r="N10" s="9">
        <v>0</v>
      </c>
      <c r="P10" s="39">
        <v>-256646817</v>
      </c>
      <c r="Q10" s="39"/>
      <c r="S10" s="9">
        <v>497508034</v>
      </c>
      <c r="U10" s="9">
        <v>240861217</v>
      </c>
      <c r="W10" s="10">
        <v>0.04</v>
      </c>
    </row>
    <row r="11" spans="1:23" ht="21.75" customHeight="1" x14ac:dyDescent="0.2">
      <c r="A11" s="38" t="s">
        <v>123</v>
      </c>
      <c r="B11" s="38"/>
      <c r="D11" s="9">
        <v>0</v>
      </c>
      <c r="F11" s="9">
        <v>0</v>
      </c>
      <c r="H11" s="9">
        <v>0</v>
      </c>
      <c r="J11" s="9">
        <v>0</v>
      </c>
      <c r="L11" s="10">
        <v>0</v>
      </c>
      <c r="N11" s="9">
        <v>0</v>
      </c>
      <c r="P11" s="39">
        <v>0</v>
      </c>
      <c r="Q11" s="39"/>
      <c r="S11" s="9">
        <v>36730155</v>
      </c>
      <c r="U11" s="9">
        <v>36730155</v>
      </c>
      <c r="W11" s="10">
        <v>0.01</v>
      </c>
    </row>
    <row r="12" spans="1:23" ht="21.75" customHeight="1" x14ac:dyDescent="0.2">
      <c r="A12" s="38" t="s">
        <v>124</v>
      </c>
      <c r="B12" s="38"/>
      <c r="D12" s="9">
        <v>0</v>
      </c>
      <c r="F12" s="9">
        <v>0</v>
      </c>
      <c r="H12" s="9">
        <v>0</v>
      </c>
      <c r="J12" s="9">
        <v>0</v>
      </c>
      <c r="L12" s="10">
        <v>0</v>
      </c>
      <c r="N12" s="9">
        <v>0</v>
      </c>
      <c r="P12" s="39">
        <v>0</v>
      </c>
      <c r="Q12" s="39"/>
      <c r="S12" s="9">
        <v>-105525664</v>
      </c>
      <c r="U12" s="9">
        <v>-105525664</v>
      </c>
      <c r="W12" s="10">
        <v>-0.02</v>
      </c>
    </row>
    <row r="13" spans="1:23" ht="21.75" customHeight="1" x14ac:dyDescent="0.2">
      <c r="A13" s="38" t="s">
        <v>125</v>
      </c>
      <c r="B13" s="38"/>
      <c r="D13" s="9">
        <v>0</v>
      </c>
      <c r="F13" s="9">
        <v>0</v>
      </c>
      <c r="H13" s="9">
        <v>0</v>
      </c>
      <c r="J13" s="9">
        <v>0</v>
      </c>
      <c r="L13" s="10">
        <v>0</v>
      </c>
      <c r="N13" s="9">
        <v>0</v>
      </c>
      <c r="P13" s="39">
        <v>0</v>
      </c>
      <c r="Q13" s="39"/>
      <c r="S13" s="9">
        <v>1152769016</v>
      </c>
      <c r="U13" s="9">
        <v>1152769016</v>
      </c>
      <c r="W13" s="10">
        <v>0.19</v>
      </c>
    </row>
    <row r="14" spans="1:23" ht="21.75" customHeight="1" x14ac:dyDescent="0.2">
      <c r="A14" s="38" t="s">
        <v>24</v>
      </c>
      <c r="B14" s="38"/>
      <c r="D14" s="9">
        <v>0</v>
      </c>
      <c r="F14" s="9">
        <v>-40317974</v>
      </c>
      <c r="H14" s="9">
        <v>0</v>
      </c>
      <c r="J14" s="9">
        <v>-40317974</v>
      </c>
      <c r="L14" s="10">
        <v>0.09</v>
      </c>
      <c r="N14" s="9">
        <v>785668</v>
      </c>
      <c r="P14" s="39">
        <v>154296131</v>
      </c>
      <c r="Q14" s="39"/>
      <c r="S14" s="9">
        <v>4968121687</v>
      </c>
      <c r="U14" s="9">
        <v>5123203486</v>
      </c>
      <c r="W14" s="10">
        <v>0.83</v>
      </c>
    </row>
    <row r="15" spans="1:23" ht="21.75" customHeight="1" x14ac:dyDescent="0.2">
      <c r="A15" s="38" t="s">
        <v>54</v>
      </c>
      <c r="B15" s="38"/>
      <c r="D15" s="9">
        <v>0</v>
      </c>
      <c r="F15" s="9">
        <v>-3323124743</v>
      </c>
      <c r="H15" s="9">
        <v>0</v>
      </c>
      <c r="J15" s="9">
        <v>-3323124743</v>
      </c>
      <c r="L15" s="10">
        <v>7.19</v>
      </c>
      <c r="N15" s="9">
        <v>0</v>
      </c>
      <c r="P15" s="39">
        <v>-924184574</v>
      </c>
      <c r="Q15" s="39"/>
      <c r="S15" s="9">
        <v>9985165</v>
      </c>
      <c r="U15" s="9">
        <v>-914199409</v>
      </c>
      <c r="W15" s="10">
        <v>-0.15</v>
      </c>
    </row>
    <row r="16" spans="1:23" ht="21.75" customHeight="1" x14ac:dyDescent="0.2">
      <c r="A16" s="38" t="s">
        <v>126</v>
      </c>
      <c r="B16" s="38"/>
      <c r="D16" s="9">
        <v>0</v>
      </c>
      <c r="F16" s="9">
        <v>0</v>
      </c>
      <c r="H16" s="9">
        <v>0</v>
      </c>
      <c r="J16" s="9">
        <v>0</v>
      </c>
      <c r="L16" s="10">
        <v>0</v>
      </c>
      <c r="N16" s="9">
        <v>946145970</v>
      </c>
      <c r="P16" s="39">
        <v>0</v>
      </c>
      <c r="Q16" s="39"/>
      <c r="S16" s="9">
        <v>-772378489</v>
      </c>
      <c r="U16" s="9">
        <v>173767481</v>
      </c>
      <c r="W16" s="10">
        <v>0.03</v>
      </c>
    </row>
    <row r="17" spans="1:23" ht="21.75" customHeight="1" x14ac:dyDescent="0.2">
      <c r="A17" s="38" t="s">
        <v>41</v>
      </c>
      <c r="B17" s="38"/>
      <c r="D17" s="9">
        <v>0</v>
      </c>
      <c r="F17" s="9">
        <v>-234632163</v>
      </c>
      <c r="H17" s="9">
        <v>0</v>
      </c>
      <c r="J17" s="9">
        <v>-234632163</v>
      </c>
      <c r="L17" s="10">
        <v>0.51</v>
      </c>
      <c r="N17" s="9">
        <v>0</v>
      </c>
      <c r="P17" s="39">
        <v>-309207986</v>
      </c>
      <c r="Q17" s="39"/>
      <c r="S17" s="9">
        <v>835747141</v>
      </c>
      <c r="U17" s="9">
        <v>526539155</v>
      </c>
      <c r="W17" s="10">
        <v>0.09</v>
      </c>
    </row>
    <row r="18" spans="1:23" ht="21.75" customHeight="1" x14ac:dyDescent="0.2">
      <c r="A18" s="38" t="s">
        <v>59</v>
      </c>
      <c r="B18" s="38"/>
      <c r="D18" s="9">
        <v>0</v>
      </c>
      <c r="F18" s="9">
        <v>-278799341</v>
      </c>
      <c r="H18" s="9">
        <v>0</v>
      </c>
      <c r="J18" s="9">
        <v>-278799341</v>
      </c>
      <c r="L18" s="10">
        <v>0.6</v>
      </c>
      <c r="N18" s="9">
        <v>0</v>
      </c>
      <c r="P18" s="39">
        <v>229737387251</v>
      </c>
      <c r="Q18" s="39"/>
      <c r="S18" s="9">
        <v>66023414507</v>
      </c>
      <c r="U18" s="9">
        <v>295760801758</v>
      </c>
      <c r="W18" s="10">
        <v>48.17</v>
      </c>
    </row>
    <row r="19" spans="1:23" ht="21.75" customHeight="1" x14ac:dyDescent="0.2">
      <c r="A19" s="38" t="s">
        <v>127</v>
      </c>
      <c r="B19" s="38"/>
      <c r="D19" s="9">
        <v>0</v>
      </c>
      <c r="F19" s="9">
        <v>0</v>
      </c>
      <c r="H19" s="9">
        <v>0</v>
      </c>
      <c r="J19" s="9">
        <v>0</v>
      </c>
      <c r="L19" s="10">
        <v>0</v>
      </c>
      <c r="N19" s="9">
        <v>0</v>
      </c>
      <c r="P19" s="39">
        <v>0</v>
      </c>
      <c r="Q19" s="39"/>
      <c r="S19" s="9">
        <v>-34555660</v>
      </c>
      <c r="U19" s="9">
        <v>-34555660</v>
      </c>
      <c r="W19" s="10">
        <v>-0.01</v>
      </c>
    </row>
    <row r="20" spans="1:23" ht="21.75" customHeight="1" x14ac:dyDescent="0.2">
      <c r="A20" s="38" t="s">
        <v>128</v>
      </c>
      <c r="B20" s="38"/>
      <c r="D20" s="9">
        <v>0</v>
      </c>
      <c r="F20" s="9">
        <v>0</v>
      </c>
      <c r="H20" s="9">
        <v>0</v>
      </c>
      <c r="J20" s="9">
        <v>0</v>
      </c>
      <c r="L20" s="10">
        <v>0</v>
      </c>
      <c r="N20" s="9">
        <v>0</v>
      </c>
      <c r="P20" s="39">
        <v>0</v>
      </c>
      <c r="Q20" s="39"/>
      <c r="S20" s="9">
        <v>-260519764</v>
      </c>
      <c r="U20" s="9">
        <v>-260519764</v>
      </c>
      <c r="W20" s="10">
        <v>-0.04</v>
      </c>
    </row>
    <row r="21" spans="1:23" ht="21.75" customHeight="1" x14ac:dyDescent="0.2">
      <c r="A21" s="38" t="s">
        <v>129</v>
      </c>
      <c r="B21" s="38"/>
      <c r="D21" s="9">
        <v>0</v>
      </c>
      <c r="F21" s="9">
        <v>0</v>
      </c>
      <c r="H21" s="9">
        <v>0</v>
      </c>
      <c r="J21" s="9">
        <v>0</v>
      </c>
      <c r="L21" s="10">
        <v>0</v>
      </c>
      <c r="N21" s="9">
        <v>0</v>
      </c>
      <c r="P21" s="39">
        <v>0</v>
      </c>
      <c r="Q21" s="39"/>
      <c r="S21" s="9">
        <v>63317261680</v>
      </c>
      <c r="U21" s="9">
        <v>63317261680</v>
      </c>
      <c r="W21" s="10">
        <v>10.31</v>
      </c>
    </row>
    <row r="22" spans="1:23" ht="21.75" customHeight="1" x14ac:dyDescent="0.2">
      <c r="A22" s="38" t="s">
        <v>130</v>
      </c>
      <c r="B22" s="38"/>
      <c r="D22" s="9">
        <v>0</v>
      </c>
      <c r="F22" s="9">
        <v>0</v>
      </c>
      <c r="H22" s="9">
        <v>0</v>
      </c>
      <c r="J22" s="9">
        <v>0</v>
      </c>
      <c r="L22" s="10">
        <v>0</v>
      </c>
      <c r="N22" s="9">
        <v>0</v>
      </c>
      <c r="P22" s="39">
        <v>0</v>
      </c>
      <c r="Q22" s="39"/>
      <c r="S22" s="9">
        <v>864885411</v>
      </c>
      <c r="U22" s="9">
        <v>864885411</v>
      </c>
      <c r="W22" s="10">
        <v>0.14000000000000001</v>
      </c>
    </row>
    <row r="23" spans="1:23" ht="21.75" customHeight="1" x14ac:dyDescent="0.2">
      <c r="A23" s="38" t="s">
        <v>131</v>
      </c>
      <c r="B23" s="38"/>
      <c r="D23" s="9">
        <v>0</v>
      </c>
      <c r="F23" s="9">
        <v>0</v>
      </c>
      <c r="H23" s="9">
        <v>0</v>
      </c>
      <c r="J23" s="9">
        <v>0</v>
      </c>
      <c r="L23" s="10">
        <v>0</v>
      </c>
      <c r="N23" s="9">
        <v>0</v>
      </c>
      <c r="P23" s="39">
        <v>0</v>
      </c>
      <c r="Q23" s="39"/>
      <c r="S23" s="9">
        <v>1417638772</v>
      </c>
      <c r="U23" s="9">
        <v>1417638772</v>
      </c>
      <c r="W23" s="10">
        <v>0.23</v>
      </c>
    </row>
    <row r="24" spans="1:23" ht="21.75" customHeight="1" x14ac:dyDescent="0.2">
      <c r="A24" s="38" t="s">
        <v>132</v>
      </c>
      <c r="B24" s="38"/>
      <c r="D24" s="9">
        <v>0</v>
      </c>
      <c r="F24" s="9">
        <v>0</v>
      </c>
      <c r="H24" s="9">
        <v>0</v>
      </c>
      <c r="J24" s="9">
        <v>0</v>
      </c>
      <c r="L24" s="10">
        <v>0</v>
      </c>
      <c r="N24" s="9">
        <v>0</v>
      </c>
      <c r="P24" s="39">
        <v>0</v>
      </c>
      <c r="Q24" s="39"/>
      <c r="S24" s="9">
        <v>-3920962973</v>
      </c>
      <c r="U24" s="9">
        <v>-3920962973</v>
      </c>
      <c r="W24" s="10">
        <v>-0.64</v>
      </c>
    </row>
    <row r="25" spans="1:23" ht="21.75" customHeight="1" x14ac:dyDescent="0.2">
      <c r="A25" s="38" t="s">
        <v>133</v>
      </c>
      <c r="B25" s="38"/>
      <c r="D25" s="9">
        <v>0</v>
      </c>
      <c r="F25" s="9">
        <v>0</v>
      </c>
      <c r="H25" s="9">
        <v>0</v>
      </c>
      <c r="J25" s="9">
        <v>0</v>
      </c>
      <c r="L25" s="10">
        <v>0</v>
      </c>
      <c r="N25" s="9">
        <v>0</v>
      </c>
      <c r="P25" s="39">
        <v>0</v>
      </c>
      <c r="Q25" s="39"/>
      <c r="S25" s="9">
        <v>24107480</v>
      </c>
      <c r="U25" s="9">
        <v>24107480</v>
      </c>
      <c r="W25" s="10">
        <v>0</v>
      </c>
    </row>
    <row r="26" spans="1:23" ht="21.75" customHeight="1" x14ac:dyDescent="0.2">
      <c r="A26" s="38" t="s">
        <v>134</v>
      </c>
      <c r="B26" s="38"/>
      <c r="D26" s="9">
        <v>0</v>
      </c>
      <c r="F26" s="9">
        <v>0</v>
      </c>
      <c r="H26" s="9">
        <v>0</v>
      </c>
      <c r="J26" s="9">
        <v>0</v>
      </c>
      <c r="L26" s="10">
        <v>0</v>
      </c>
      <c r="N26" s="9">
        <v>0</v>
      </c>
      <c r="P26" s="39">
        <v>0</v>
      </c>
      <c r="Q26" s="39"/>
      <c r="S26" s="9">
        <v>3365408821</v>
      </c>
      <c r="U26" s="9">
        <v>3365408821</v>
      </c>
      <c r="W26" s="10">
        <v>0.55000000000000004</v>
      </c>
    </row>
    <row r="27" spans="1:23" ht="21.75" customHeight="1" x14ac:dyDescent="0.2">
      <c r="A27" s="38" t="s">
        <v>135</v>
      </c>
      <c r="B27" s="38"/>
      <c r="D27" s="9">
        <v>0</v>
      </c>
      <c r="F27" s="9">
        <v>0</v>
      </c>
      <c r="H27" s="9">
        <v>0</v>
      </c>
      <c r="J27" s="9">
        <v>0</v>
      </c>
      <c r="L27" s="10">
        <v>0</v>
      </c>
      <c r="N27" s="9">
        <v>0</v>
      </c>
      <c r="P27" s="39">
        <v>0</v>
      </c>
      <c r="Q27" s="39"/>
      <c r="S27" s="9">
        <v>2290556</v>
      </c>
      <c r="U27" s="9">
        <v>2290556</v>
      </c>
      <c r="W27" s="10">
        <v>0</v>
      </c>
    </row>
    <row r="28" spans="1:23" ht="21.75" customHeight="1" x14ac:dyDescent="0.2">
      <c r="A28" s="38" t="s">
        <v>136</v>
      </c>
      <c r="B28" s="38"/>
      <c r="D28" s="9">
        <v>0</v>
      </c>
      <c r="F28" s="9">
        <v>0</v>
      </c>
      <c r="H28" s="9">
        <v>0</v>
      </c>
      <c r="J28" s="9">
        <v>0</v>
      </c>
      <c r="L28" s="10">
        <v>0</v>
      </c>
      <c r="N28" s="9">
        <v>0</v>
      </c>
      <c r="P28" s="39">
        <v>0</v>
      </c>
      <c r="Q28" s="39"/>
      <c r="S28" s="9">
        <v>0</v>
      </c>
      <c r="U28" s="9">
        <v>0</v>
      </c>
      <c r="W28" s="10">
        <v>0</v>
      </c>
    </row>
    <row r="29" spans="1:23" ht="21.75" customHeight="1" x14ac:dyDescent="0.2">
      <c r="A29" s="38" t="s">
        <v>137</v>
      </c>
      <c r="B29" s="38"/>
      <c r="D29" s="9">
        <v>0</v>
      </c>
      <c r="F29" s="9">
        <v>0</v>
      </c>
      <c r="H29" s="9">
        <v>0</v>
      </c>
      <c r="J29" s="9">
        <v>0</v>
      </c>
      <c r="L29" s="10">
        <v>0</v>
      </c>
      <c r="N29" s="9">
        <v>0</v>
      </c>
      <c r="P29" s="39">
        <v>0</v>
      </c>
      <c r="Q29" s="39"/>
      <c r="S29" s="9">
        <v>67844015</v>
      </c>
      <c r="U29" s="9">
        <v>67844015</v>
      </c>
      <c r="W29" s="10">
        <v>0.01</v>
      </c>
    </row>
    <row r="30" spans="1:23" ht="21.75" customHeight="1" x14ac:dyDescent="0.2">
      <c r="A30" s="38" t="s">
        <v>47</v>
      </c>
      <c r="B30" s="38"/>
      <c r="D30" s="9">
        <v>1860000000</v>
      </c>
      <c r="F30" s="9">
        <v>-1870230496</v>
      </c>
      <c r="H30" s="9">
        <v>0</v>
      </c>
      <c r="J30" s="9">
        <v>-10230496</v>
      </c>
      <c r="L30" s="10">
        <v>0.02</v>
      </c>
      <c r="N30" s="9">
        <v>1860000000</v>
      </c>
      <c r="P30" s="39">
        <v>6779934614</v>
      </c>
      <c r="Q30" s="39"/>
      <c r="S30" s="9">
        <v>0</v>
      </c>
      <c r="U30" s="9">
        <v>8639934614</v>
      </c>
      <c r="W30" s="10">
        <v>1.41</v>
      </c>
    </row>
    <row r="31" spans="1:23" ht="21.75" customHeight="1" x14ac:dyDescent="0.2">
      <c r="A31" s="38" t="s">
        <v>49</v>
      </c>
      <c r="B31" s="38"/>
      <c r="D31" s="9">
        <v>0</v>
      </c>
      <c r="F31" s="9">
        <v>-1284076017</v>
      </c>
      <c r="H31" s="9">
        <v>0</v>
      </c>
      <c r="J31" s="9">
        <v>-1284076017</v>
      </c>
      <c r="L31" s="10">
        <v>2.78</v>
      </c>
      <c r="N31" s="9">
        <v>13603688876</v>
      </c>
      <c r="P31" s="39">
        <v>-8306419325</v>
      </c>
      <c r="Q31" s="39"/>
      <c r="S31" s="9">
        <v>0</v>
      </c>
      <c r="U31" s="9">
        <v>5297269551</v>
      </c>
      <c r="W31" s="10">
        <v>0.86</v>
      </c>
    </row>
    <row r="32" spans="1:23" ht="21.75" customHeight="1" x14ac:dyDescent="0.2">
      <c r="A32" s="38" t="s">
        <v>50</v>
      </c>
      <c r="B32" s="38"/>
      <c r="D32" s="9">
        <v>0</v>
      </c>
      <c r="F32" s="9">
        <v>-2373890711</v>
      </c>
      <c r="H32" s="9">
        <v>0</v>
      </c>
      <c r="J32" s="9">
        <v>-2373890711</v>
      </c>
      <c r="L32" s="10">
        <v>5.13</v>
      </c>
      <c r="N32" s="9">
        <v>3697320480</v>
      </c>
      <c r="P32" s="39">
        <v>1195952818</v>
      </c>
      <c r="Q32" s="39"/>
      <c r="S32" s="9">
        <v>0</v>
      </c>
      <c r="U32" s="9">
        <v>4893273298</v>
      </c>
      <c r="W32" s="10">
        <v>0.8</v>
      </c>
    </row>
    <row r="33" spans="1:23" ht="21.75" customHeight="1" x14ac:dyDescent="0.2">
      <c r="A33" s="38" t="s">
        <v>44</v>
      </c>
      <c r="B33" s="38"/>
      <c r="D33" s="9">
        <v>0</v>
      </c>
      <c r="F33" s="9">
        <v>-5856219252</v>
      </c>
      <c r="H33" s="9">
        <v>0</v>
      </c>
      <c r="J33" s="9">
        <v>-5856219252</v>
      </c>
      <c r="L33" s="10">
        <v>12.66</v>
      </c>
      <c r="N33" s="9">
        <v>8125722400</v>
      </c>
      <c r="P33" s="39">
        <v>20232626666</v>
      </c>
      <c r="Q33" s="39"/>
      <c r="S33" s="9">
        <v>0</v>
      </c>
      <c r="U33" s="9">
        <v>28358349066</v>
      </c>
      <c r="W33" s="10">
        <v>4.62</v>
      </c>
    </row>
    <row r="34" spans="1:23" ht="21.75" customHeight="1" x14ac:dyDescent="0.2">
      <c r="A34" s="38" t="s">
        <v>43</v>
      </c>
      <c r="B34" s="38"/>
      <c r="D34" s="9">
        <v>0</v>
      </c>
      <c r="F34" s="9">
        <v>-922414192</v>
      </c>
      <c r="H34" s="9">
        <v>0</v>
      </c>
      <c r="J34" s="9">
        <v>-922414192</v>
      </c>
      <c r="L34" s="10">
        <v>1.99</v>
      </c>
      <c r="N34" s="9">
        <v>6308000000</v>
      </c>
      <c r="P34" s="39">
        <v>17526868968</v>
      </c>
      <c r="Q34" s="39"/>
      <c r="S34" s="9">
        <v>0</v>
      </c>
      <c r="U34" s="9">
        <v>23834868968</v>
      </c>
      <c r="W34" s="10">
        <v>3.88</v>
      </c>
    </row>
    <row r="35" spans="1:23" ht="21.75" customHeight="1" x14ac:dyDescent="0.2">
      <c r="A35" s="38" t="s">
        <v>35</v>
      </c>
      <c r="B35" s="38"/>
      <c r="D35" s="9">
        <v>0</v>
      </c>
      <c r="F35" s="9">
        <v>-1039640788</v>
      </c>
      <c r="H35" s="9">
        <v>0</v>
      </c>
      <c r="J35" s="9">
        <v>-1039640788</v>
      </c>
      <c r="L35" s="10">
        <v>2.25</v>
      </c>
      <c r="N35" s="9">
        <v>10698034974</v>
      </c>
      <c r="P35" s="39">
        <v>-1880898086</v>
      </c>
      <c r="Q35" s="39"/>
      <c r="S35" s="9">
        <v>0</v>
      </c>
      <c r="U35" s="9">
        <v>8817136888</v>
      </c>
      <c r="W35" s="10">
        <v>1.44</v>
      </c>
    </row>
    <row r="36" spans="1:23" ht="21.75" customHeight="1" x14ac:dyDescent="0.2">
      <c r="A36" s="38" t="s">
        <v>39</v>
      </c>
      <c r="B36" s="38"/>
      <c r="D36" s="9">
        <v>3073019456</v>
      </c>
      <c r="F36" s="9">
        <v>-3097752506</v>
      </c>
      <c r="H36" s="9">
        <v>0</v>
      </c>
      <c r="J36" s="9">
        <v>-24733050</v>
      </c>
      <c r="L36" s="10">
        <v>0.05</v>
      </c>
      <c r="N36" s="9">
        <v>3073019456</v>
      </c>
      <c r="P36" s="39">
        <v>-13053195353</v>
      </c>
      <c r="Q36" s="39"/>
      <c r="S36" s="9">
        <v>0</v>
      </c>
      <c r="U36" s="9">
        <v>-9980175897</v>
      </c>
      <c r="W36" s="10">
        <v>-1.63</v>
      </c>
    </row>
    <row r="37" spans="1:23" ht="21.75" customHeight="1" x14ac:dyDescent="0.2">
      <c r="A37" s="38" t="s">
        <v>27</v>
      </c>
      <c r="B37" s="38"/>
      <c r="D37" s="9">
        <v>0</v>
      </c>
      <c r="F37" s="9">
        <v>-5239185600</v>
      </c>
      <c r="H37" s="9">
        <v>0</v>
      </c>
      <c r="J37" s="9">
        <v>-5239185600</v>
      </c>
      <c r="L37" s="10">
        <v>11.33</v>
      </c>
      <c r="N37" s="9">
        <v>0</v>
      </c>
      <c r="P37" s="39">
        <v>-15095950143</v>
      </c>
      <c r="Q37" s="39"/>
      <c r="S37" s="9">
        <v>0</v>
      </c>
      <c r="U37" s="9">
        <v>-15095950143</v>
      </c>
      <c r="W37" s="10">
        <v>-2.46</v>
      </c>
    </row>
    <row r="38" spans="1:23" ht="21.75" customHeight="1" x14ac:dyDescent="0.2">
      <c r="A38" s="38" t="s">
        <v>53</v>
      </c>
      <c r="B38" s="38"/>
      <c r="D38" s="9">
        <v>0</v>
      </c>
      <c r="F38" s="9">
        <v>-52616297</v>
      </c>
      <c r="H38" s="9">
        <v>0</v>
      </c>
      <c r="J38" s="9">
        <v>-52616297</v>
      </c>
      <c r="L38" s="10">
        <v>0.11</v>
      </c>
      <c r="N38" s="9">
        <v>0</v>
      </c>
      <c r="P38" s="39">
        <v>3246967615</v>
      </c>
      <c r="Q38" s="39"/>
      <c r="S38" s="9">
        <v>0</v>
      </c>
      <c r="U38" s="9">
        <v>3246967615</v>
      </c>
      <c r="W38" s="10">
        <v>0.53</v>
      </c>
    </row>
    <row r="39" spans="1:23" ht="21.75" customHeight="1" x14ac:dyDescent="0.2">
      <c r="A39" s="38" t="s">
        <v>45</v>
      </c>
      <c r="B39" s="38"/>
      <c r="D39" s="9">
        <v>0</v>
      </c>
      <c r="F39" s="9">
        <v>3448278095</v>
      </c>
      <c r="H39" s="9">
        <v>0</v>
      </c>
      <c r="J39" s="9">
        <v>3448278095</v>
      </c>
      <c r="L39" s="10">
        <v>-7.46</v>
      </c>
      <c r="N39" s="9">
        <v>0</v>
      </c>
      <c r="P39" s="39">
        <v>-8590743961</v>
      </c>
      <c r="Q39" s="39"/>
      <c r="S39" s="9">
        <v>0</v>
      </c>
      <c r="U39" s="9">
        <v>-8590743961</v>
      </c>
      <c r="W39" s="10">
        <v>-1.4</v>
      </c>
    </row>
    <row r="40" spans="1:23" ht="21.75" customHeight="1" x14ac:dyDescent="0.2">
      <c r="A40" s="38" t="s">
        <v>56</v>
      </c>
      <c r="B40" s="38"/>
      <c r="D40" s="9">
        <v>0</v>
      </c>
      <c r="F40" s="9">
        <v>-1026999450</v>
      </c>
      <c r="H40" s="9">
        <v>0</v>
      </c>
      <c r="J40" s="9">
        <v>-1026999450</v>
      </c>
      <c r="L40" s="10">
        <v>2.2200000000000002</v>
      </c>
      <c r="N40" s="9">
        <v>0</v>
      </c>
      <c r="P40" s="39">
        <v>1006762229</v>
      </c>
      <c r="Q40" s="39"/>
      <c r="S40" s="9">
        <v>0</v>
      </c>
      <c r="U40" s="9">
        <v>1006762229</v>
      </c>
      <c r="W40" s="10">
        <v>0.16</v>
      </c>
    </row>
    <row r="41" spans="1:23" ht="21.75" customHeight="1" x14ac:dyDescent="0.2">
      <c r="A41" s="38" t="s">
        <v>31</v>
      </c>
      <c r="B41" s="38"/>
      <c r="D41" s="9">
        <v>0</v>
      </c>
      <c r="F41" s="9">
        <v>-742294536</v>
      </c>
      <c r="H41" s="9">
        <v>0</v>
      </c>
      <c r="J41" s="9">
        <v>-742294536</v>
      </c>
      <c r="L41" s="10">
        <v>1.6</v>
      </c>
      <c r="N41" s="9">
        <v>0</v>
      </c>
      <c r="P41" s="39">
        <v>2002894441</v>
      </c>
      <c r="Q41" s="39"/>
      <c r="S41" s="9">
        <v>0</v>
      </c>
      <c r="U41" s="9">
        <v>2002894441</v>
      </c>
      <c r="W41" s="10">
        <v>0.33</v>
      </c>
    </row>
    <row r="42" spans="1:23" ht="21.75" customHeight="1" x14ac:dyDescent="0.2">
      <c r="A42" s="38" t="s">
        <v>22</v>
      </c>
      <c r="B42" s="38"/>
      <c r="D42" s="9">
        <v>0</v>
      </c>
      <c r="F42" s="9">
        <v>-1210331750</v>
      </c>
      <c r="H42" s="9">
        <v>0</v>
      </c>
      <c r="J42" s="9">
        <v>-1210331750</v>
      </c>
      <c r="L42" s="10">
        <v>2.62</v>
      </c>
      <c r="N42" s="9">
        <v>0</v>
      </c>
      <c r="P42" s="39">
        <v>5021209207</v>
      </c>
      <c r="Q42" s="39"/>
      <c r="S42" s="9">
        <v>0</v>
      </c>
      <c r="U42" s="9">
        <v>5021209207</v>
      </c>
      <c r="W42" s="10">
        <v>0.82</v>
      </c>
    </row>
    <row r="43" spans="1:23" ht="21.75" customHeight="1" x14ac:dyDescent="0.2">
      <c r="A43" s="38" t="s">
        <v>20</v>
      </c>
      <c r="B43" s="38"/>
      <c r="D43" s="9">
        <v>0</v>
      </c>
      <c r="F43" s="9">
        <v>-2221213826</v>
      </c>
      <c r="H43" s="9">
        <v>0</v>
      </c>
      <c r="J43" s="9">
        <v>-2221213826</v>
      </c>
      <c r="L43" s="10">
        <v>4.8</v>
      </c>
      <c r="N43" s="9">
        <v>0</v>
      </c>
      <c r="P43" s="39">
        <v>7748227194</v>
      </c>
      <c r="Q43" s="39"/>
      <c r="S43" s="9">
        <v>0</v>
      </c>
      <c r="U43" s="9">
        <v>7748227194</v>
      </c>
      <c r="W43" s="10">
        <v>1.26</v>
      </c>
    </row>
    <row r="44" spans="1:23" ht="21.75" customHeight="1" x14ac:dyDescent="0.2">
      <c r="A44" s="38" t="s">
        <v>55</v>
      </c>
      <c r="B44" s="38"/>
      <c r="D44" s="9">
        <v>0</v>
      </c>
      <c r="F44" s="9">
        <v>-872304557</v>
      </c>
      <c r="H44" s="9">
        <v>0</v>
      </c>
      <c r="J44" s="9">
        <v>-872304557</v>
      </c>
      <c r="L44" s="10">
        <v>1.89</v>
      </c>
      <c r="N44" s="9">
        <v>0</v>
      </c>
      <c r="P44" s="39">
        <v>1352355140</v>
      </c>
      <c r="Q44" s="39"/>
      <c r="S44" s="9">
        <v>0</v>
      </c>
      <c r="U44" s="9">
        <v>1352355140</v>
      </c>
      <c r="W44" s="10">
        <v>0.22</v>
      </c>
    </row>
    <row r="45" spans="1:23" ht="21.75" customHeight="1" x14ac:dyDescent="0.2">
      <c r="A45" s="38" t="s">
        <v>63</v>
      </c>
      <c r="B45" s="38"/>
      <c r="D45" s="9">
        <v>0</v>
      </c>
      <c r="F45" s="9">
        <v>-2874743355</v>
      </c>
      <c r="H45" s="9">
        <v>0</v>
      </c>
      <c r="J45" s="9">
        <v>-2874743355</v>
      </c>
      <c r="L45" s="10">
        <v>6.22</v>
      </c>
      <c r="N45" s="9">
        <v>0</v>
      </c>
      <c r="P45" s="39">
        <v>-2874743355</v>
      </c>
      <c r="Q45" s="39"/>
      <c r="S45" s="9">
        <v>0</v>
      </c>
      <c r="U45" s="9">
        <v>-2874743355</v>
      </c>
      <c r="W45" s="10">
        <v>-0.47</v>
      </c>
    </row>
    <row r="46" spans="1:23" ht="21.75" customHeight="1" x14ac:dyDescent="0.2">
      <c r="A46" s="38" t="s">
        <v>29</v>
      </c>
      <c r="B46" s="38"/>
      <c r="D46" s="9">
        <v>0</v>
      </c>
      <c r="F46" s="9">
        <v>144474511</v>
      </c>
      <c r="H46" s="9">
        <v>0</v>
      </c>
      <c r="J46" s="9">
        <v>144474511</v>
      </c>
      <c r="L46" s="10">
        <v>-0.31</v>
      </c>
      <c r="N46" s="9">
        <v>0</v>
      </c>
      <c r="P46" s="39">
        <v>-2979662031</v>
      </c>
      <c r="Q46" s="39"/>
      <c r="S46" s="9">
        <v>0</v>
      </c>
      <c r="U46" s="9">
        <v>-2979662031</v>
      </c>
      <c r="W46" s="10">
        <v>-0.49</v>
      </c>
    </row>
    <row r="47" spans="1:23" ht="21.75" customHeight="1" x14ac:dyDescent="0.2">
      <c r="A47" s="38" t="s">
        <v>26</v>
      </c>
      <c r="B47" s="38"/>
      <c r="D47" s="9">
        <v>0</v>
      </c>
      <c r="F47" s="9">
        <v>-1109357860</v>
      </c>
      <c r="H47" s="9">
        <v>0</v>
      </c>
      <c r="J47" s="9">
        <v>-1109357860</v>
      </c>
      <c r="L47" s="10">
        <v>2.4</v>
      </c>
      <c r="N47" s="9">
        <v>0</v>
      </c>
      <c r="P47" s="39">
        <v>-3892220842</v>
      </c>
      <c r="Q47" s="39"/>
      <c r="S47" s="9">
        <v>0</v>
      </c>
      <c r="U47" s="9">
        <v>-3892220842</v>
      </c>
      <c r="W47" s="10">
        <v>-0.63</v>
      </c>
    </row>
    <row r="48" spans="1:23" ht="21.75" customHeight="1" x14ac:dyDescent="0.2">
      <c r="A48" s="38" t="s">
        <v>48</v>
      </c>
      <c r="B48" s="38"/>
      <c r="D48" s="9">
        <v>0</v>
      </c>
      <c r="F48" s="9">
        <v>-2152998967</v>
      </c>
      <c r="H48" s="9">
        <v>0</v>
      </c>
      <c r="J48" s="9">
        <v>-2152998967</v>
      </c>
      <c r="L48" s="10">
        <v>4.66</v>
      </c>
      <c r="N48" s="9">
        <v>0</v>
      </c>
      <c r="P48" s="39">
        <v>21113136967</v>
      </c>
      <c r="Q48" s="39"/>
      <c r="S48" s="9">
        <v>0</v>
      </c>
      <c r="U48" s="9">
        <v>21113136967</v>
      </c>
      <c r="W48" s="10">
        <v>3.44</v>
      </c>
    </row>
    <row r="49" spans="1:23" ht="21.75" customHeight="1" x14ac:dyDescent="0.2">
      <c r="A49" s="38" t="s">
        <v>57</v>
      </c>
      <c r="B49" s="38"/>
      <c r="D49" s="9">
        <v>0</v>
      </c>
      <c r="F49" s="9">
        <v>-3355107985</v>
      </c>
      <c r="H49" s="9">
        <v>0</v>
      </c>
      <c r="J49" s="9">
        <v>-3355107985</v>
      </c>
      <c r="L49" s="10">
        <v>7.25</v>
      </c>
      <c r="N49" s="9">
        <v>0</v>
      </c>
      <c r="P49" s="39">
        <v>9525674061</v>
      </c>
      <c r="Q49" s="39"/>
      <c r="S49" s="9">
        <v>0</v>
      </c>
      <c r="U49" s="9">
        <v>9525674061</v>
      </c>
      <c r="W49" s="10">
        <v>1.55</v>
      </c>
    </row>
    <row r="50" spans="1:23" ht="21.75" customHeight="1" x14ac:dyDescent="0.2">
      <c r="A50" s="38" t="s">
        <v>36</v>
      </c>
      <c r="B50" s="38"/>
      <c r="D50" s="9">
        <v>0</v>
      </c>
      <c r="F50" s="9">
        <v>-640579224</v>
      </c>
      <c r="H50" s="9">
        <v>0</v>
      </c>
      <c r="J50" s="9">
        <v>-640579224</v>
      </c>
      <c r="L50" s="10">
        <v>1.39</v>
      </c>
      <c r="N50" s="9">
        <v>0</v>
      </c>
      <c r="P50" s="39">
        <v>1818952831</v>
      </c>
      <c r="Q50" s="39"/>
      <c r="S50" s="9">
        <v>0</v>
      </c>
      <c r="U50" s="9">
        <v>1818952831</v>
      </c>
      <c r="W50" s="10">
        <v>0.3</v>
      </c>
    </row>
    <row r="51" spans="1:23" ht="21.75" customHeight="1" x14ac:dyDescent="0.2">
      <c r="A51" s="38" t="s">
        <v>58</v>
      </c>
      <c r="B51" s="38"/>
      <c r="D51" s="9">
        <v>0</v>
      </c>
      <c r="F51" s="9">
        <v>-1012202774</v>
      </c>
      <c r="H51" s="9">
        <v>0</v>
      </c>
      <c r="J51" s="9">
        <v>-1012202774</v>
      </c>
      <c r="L51" s="10">
        <v>2.19</v>
      </c>
      <c r="N51" s="9">
        <v>0</v>
      </c>
      <c r="P51" s="39">
        <v>3870804533</v>
      </c>
      <c r="Q51" s="39"/>
      <c r="S51" s="9">
        <v>0</v>
      </c>
      <c r="U51" s="9">
        <v>3870804533</v>
      </c>
      <c r="W51" s="10">
        <v>0.63</v>
      </c>
    </row>
    <row r="52" spans="1:23" ht="21.75" customHeight="1" x14ac:dyDescent="0.2">
      <c r="A52" s="38" t="s">
        <v>62</v>
      </c>
      <c r="B52" s="38"/>
      <c r="D52" s="9">
        <v>0</v>
      </c>
      <c r="F52" s="9">
        <v>-400068408</v>
      </c>
      <c r="H52" s="9">
        <v>0</v>
      </c>
      <c r="J52" s="9">
        <v>-400068408</v>
      </c>
      <c r="L52" s="10">
        <v>0.87</v>
      </c>
      <c r="N52" s="9">
        <v>0</v>
      </c>
      <c r="P52" s="39">
        <v>-400068408</v>
      </c>
      <c r="Q52" s="39"/>
      <c r="S52" s="9">
        <v>0</v>
      </c>
      <c r="U52" s="9">
        <v>-400068408</v>
      </c>
      <c r="W52" s="10">
        <v>-7.0000000000000007E-2</v>
      </c>
    </row>
    <row r="53" spans="1:23" ht="21.75" customHeight="1" x14ac:dyDescent="0.2">
      <c r="A53" s="38" t="s">
        <v>46</v>
      </c>
      <c r="B53" s="38"/>
      <c r="D53" s="9">
        <v>0</v>
      </c>
      <c r="F53" s="9">
        <v>-948858187</v>
      </c>
      <c r="H53" s="9">
        <v>0</v>
      </c>
      <c r="J53" s="9">
        <v>-948858187</v>
      </c>
      <c r="L53" s="10">
        <v>2.0499999999999998</v>
      </c>
      <c r="N53" s="9">
        <v>0</v>
      </c>
      <c r="P53" s="39">
        <v>2951975362</v>
      </c>
      <c r="Q53" s="39"/>
      <c r="S53" s="9">
        <v>0</v>
      </c>
      <c r="U53" s="9">
        <v>2951975362</v>
      </c>
      <c r="W53" s="10">
        <v>0.48</v>
      </c>
    </row>
    <row r="54" spans="1:23" ht="21.75" customHeight="1" x14ac:dyDescent="0.2">
      <c r="A54" s="38" t="s">
        <v>19</v>
      </c>
      <c r="B54" s="38"/>
      <c r="D54" s="9">
        <v>0</v>
      </c>
      <c r="F54" s="9">
        <v>-643214220</v>
      </c>
      <c r="H54" s="9">
        <v>0</v>
      </c>
      <c r="J54" s="9">
        <v>-643214220</v>
      </c>
      <c r="L54" s="10">
        <v>1.39</v>
      </c>
      <c r="N54" s="9">
        <v>0</v>
      </c>
      <c r="P54" s="39">
        <v>-225924641</v>
      </c>
      <c r="Q54" s="39"/>
      <c r="S54" s="9">
        <v>0</v>
      </c>
      <c r="U54" s="9">
        <v>-225924641</v>
      </c>
      <c r="W54" s="10">
        <v>-0.04</v>
      </c>
    </row>
    <row r="55" spans="1:23" ht="21.75" customHeight="1" x14ac:dyDescent="0.2">
      <c r="A55" s="38" t="s">
        <v>38</v>
      </c>
      <c r="B55" s="38"/>
      <c r="D55" s="9">
        <v>0</v>
      </c>
      <c r="F55" s="9">
        <v>-445210875</v>
      </c>
      <c r="H55" s="9">
        <v>0</v>
      </c>
      <c r="J55" s="9">
        <v>-445210875</v>
      </c>
      <c r="L55" s="10">
        <v>0.96</v>
      </c>
      <c r="N55" s="9">
        <v>0</v>
      </c>
      <c r="P55" s="39">
        <v>-8736857373</v>
      </c>
      <c r="Q55" s="39"/>
      <c r="S55" s="9">
        <v>0</v>
      </c>
      <c r="U55" s="9">
        <v>-8736857373</v>
      </c>
      <c r="W55" s="10">
        <v>-1.42</v>
      </c>
    </row>
    <row r="56" spans="1:23" ht="21.75" customHeight="1" x14ac:dyDescent="0.2">
      <c r="A56" s="38" t="s">
        <v>23</v>
      </c>
      <c r="B56" s="38"/>
      <c r="D56" s="9">
        <v>0</v>
      </c>
      <c r="F56" s="9">
        <v>-2557495161</v>
      </c>
      <c r="H56" s="9">
        <v>0</v>
      </c>
      <c r="J56" s="9">
        <v>-2557495161</v>
      </c>
      <c r="L56" s="10">
        <v>5.53</v>
      </c>
      <c r="N56" s="9">
        <v>0</v>
      </c>
      <c r="P56" s="39">
        <v>20386436731</v>
      </c>
      <c r="Q56" s="39"/>
      <c r="S56" s="9">
        <v>0</v>
      </c>
      <c r="U56" s="9">
        <v>20386436731</v>
      </c>
      <c r="W56" s="10">
        <v>3.32</v>
      </c>
    </row>
    <row r="57" spans="1:23" ht="21.75" customHeight="1" x14ac:dyDescent="0.2">
      <c r="A57" s="38" t="s">
        <v>28</v>
      </c>
      <c r="B57" s="38"/>
      <c r="D57" s="9">
        <v>0</v>
      </c>
      <c r="F57" s="9">
        <v>-3369582395</v>
      </c>
      <c r="H57" s="9">
        <v>0</v>
      </c>
      <c r="J57" s="9">
        <v>-3369582395</v>
      </c>
      <c r="L57" s="10">
        <v>7.29</v>
      </c>
      <c r="N57" s="9">
        <v>0</v>
      </c>
      <c r="P57" s="39">
        <v>-13361385077</v>
      </c>
      <c r="Q57" s="39"/>
      <c r="S57" s="9">
        <v>0</v>
      </c>
      <c r="U57" s="9">
        <v>-13361385077</v>
      </c>
      <c r="W57" s="10">
        <v>-2.1800000000000002</v>
      </c>
    </row>
    <row r="58" spans="1:23" ht="21.75" customHeight="1" x14ac:dyDescent="0.2">
      <c r="A58" s="38" t="s">
        <v>30</v>
      </c>
      <c r="B58" s="38"/>
      <c r="D58" s="9">
        <v>0</v>
      </c>
      <c r="F58" s="9">
        <v>-2589630046</v>
      </c>
      <c r="H58" s="9">
        <v>0</v>
      </c>
      <c r="J58" s="9">
        <v>-2589630046</v>
      </c>
      <c r="L58" s="10">
        <v>5.6</v>
      </c>
      <c r="N58" s="9">
        <v>0</v>
      </c>
      <c r="P58" s="39">
        <v>-7836573286</v>
      </c>
      <c r="Q58" s="39"/>
      <c r="S58" s="9">
        <v>0</v>
      </c>
      <c r="U58" s="9">
        <v>-7836573286</v>
      </c>
      <c r="W58" s="10">
        <v>-1.28</v>
      </c>
    </row>
    <row r="59" spans="1:23" ht="21.75" customHeight="1" x14ac:dyDescent="0.2">
      <c r="A59" s="38" t="s">
        <v>42</v>
      </c>
      <c r="B59" s="38"/>
      <c r="D59" s="9">
        <v>0</v>
      </c>
      <c r="F59" s="9">
        <v>-292805017</v>
      </c>
      <c r="H59" s="9">
        <v>0</v>
      </c>
      <c r="J59" s="9">
        <v>-292805017</v>
      </c>
      <c r="L59" s="10">
        <v>0.63</v>
      </c>
      <c r="N59" s="9">
        <v>0</v>
      </c>
      <c r="P59" s="39">
        <v>8068325386</v>
      </c>
      <c r="Q59" s="39"/>
      <c r="S59" s="9">
        <v>0</v>
      </c>
      <c r="U59" s="9">
        <v>8068325386</v>
      </c>
      <c r="W59" s="10">
        <v>1.31</v>
      </c>
    </row>
    <row r="60" spans="1:23" ht="21.75" customHeight="1" x14ac:dyDescent="0.2">
      <c r="A60" s="38" t="s">
        <v>25</v>
      </c>
      <c r="B60" s="38"/>
      <c r="D60" s="9">
        <v>0</v>
      </c>
      <c r="F60" s="9">
        <v>-592765116</v>
      </c>
      <c r="H60" s="9">
        <v>0</v>
      </c>
      <c r="J60" s="9">
        <v>-592765116</v>
      </c>
      <c r="L60" s="10">
        <v>1.28</v>
      </c>
      <c r="N60" s="9">
        <v>0</v>
      </c>
      <c r="P60" s="39">
        <v>-1465798649</v>
      </c>
      <c r="Q60" s="39"/>
      <c r="S60" s="9">
        <v>0</v>
      </c>
      <c r="U60" s="9">
        <v>-1465798649</v>
      </c>
      <c r="W60" s="10">
        <v>-0.24</v>
      </c>
    </row>
    <row r="61" spans="1:23" ht="21.75" customHeight="1" x14ac:dyDescent="0.2">
      <c r="A61" s="38" t="s">
        <v>52</v>
      </c>
      <c r="B61" s="38"/>
      <c r="D61" s="9">
        <v>0</v>
      </c>
      <c r="F61" s="9">
        <v>2313973243</v>
      </c>
      <c r="H61" s="9">
        <v>0</v>
      </c>
      <c r="J61" s="9">
        <v>2313973243</v>
      </c>
      <c r="L61" s="10">
        <v>-5</v>
      </c>
      <c r="N61" s="9">
        <v>0</v>
      </c>
      <c r="P61" s="39">
        <v>40942297443</v>
      </c>
      <c r="Q61" s="39"/>
      <c r="S61" s="9">
        <v>0</v>
      </c>
      <c r="U61" s="9">
        <v>40942297443</v>
      </c>
      <c r="W61" s="10">
        <v>6.67</v>
      </c>
    </row>
    <row r="62" spans="1:23" ht="21.75" customHeight="1" x14ac:dyDescent="0.2">
      <c r="A62" s="38" t="s">
        <v>21</v>
      </c>
      <c r="B62" s="38"/>
      <c r="D62" s="9">
        <v>0</v>
      </c>
      <c r="F62" s="9">
        <v>-5505198046</v>
      </c>
      <c r="H62" s="9">
        <v>0</v>
      </c>
      <c r="J62" s="9">
        <v>-5505198046</v>
      </c>
      <c r="L62" s="10">
        <v>11.9</v>
      </c>
      <c r="N62" s="9">
        <v>0</v>
      </c>
      <c r="P62" s="39">
        <v>14137211801</v>
      </c>
      <c r="Q62" s="39"/>
      <c r="S62" s="9">
        <v>0</v>
      </c>
      <c r="U62" s="9">
        <v>14137211801</v>
      </c>
      <c r="W62" s="10">
        <v>2.2999999999999998</v>
      </c>
    </row>
    <row r="63" spans="1:23" ht="21.75" customHeight="1" x14ac:dyDescent="0.2">
      <c r="A63" s="38" t="s">
        <v>32</v>
      </c>
      <c r="B63" s="38"/>
      <c r="D63" s="9">
        <v>0</v>
      </c>
      <c r="F63" s="9">
        <v>-1653508567</v>
      </c>
      <c r="H63" s="9">
        <v>0</v>
      </c>
      <c r="J63" s="9">
        <v>-1653508567</v>
      </c>
      <c r="L63" s="10">
        <v>3.58</v>
      </c>
      <c r="N63" s="9">
        <v>0</v>
      </c>
      <c r="P63" s="39">
        <v>-9808480078</v>
      </c>
      <c r="Q63" s="39"/>
      <c r="S63" s="9">
        <v>0</v>
      </c>
      <c r="U63" s="9">
        <v>-9808480078</v>
      </c>
      <c r="W63" s="10">
        <v>-1.6</v>
      </c>
    </row>
    <row r="64" spans="1:23" ht="21.75" customHeight="1" x14ac:dyDescent="0.2">
      <c r="A64" s="38" t="s">
        <v>51</v>
      </c>
      <c r="B64" s="38"/>
      <c r="D64" s="9">
        <v>0</v>
      </c>
      <c r="F64" s="9">
        <v>-1024022640</v>
      </c>
      <c r="H64" s="9">
        <v>0</v>
      </c>
      <c r="J64" s="9">
        <v>-1024022640</v>
      </c>
      <c r="L64" s="10">
        <v>2.21</v>
      </c>
      <c r="N64" s="9">
        <v>0</v>
      </c>
      <c r="P64" s="39">
        <v>-4723560270</v>
      </c>
      <c r="Q64" s="39"/>
      <c r="S64" s="9">
        <v>0</v>
      </c>
      <c r="U64" s="9">
        <v>-4723560270</v>
      </c>
      <c r="W64" s="10">
        <v>-0.77</v>
      </c>
    </row>
    <row r="65" spans="1:23" ht="21.75" customHeight="1" x14ac:dyDescent="0.2">
      <c r="A65" s="38" t="s">
        <v>37</v>
      </c>
      <c r="B65" s="38"/>
      <c r="D65" s="9">
        <v>0</v>
      </c>
      <c r="F65" s="9">
        <v>17621662</v>
      </c>
      <c r="H65" s="9">
        <v>0</v>
      </c>
      <c r="J65" s="9">
        <v>17621662</v>
      </c>
      <c r="L65" s="10">
        <v>-0.04</v>
      </c>
      <c r="N65" s="9">
        <v>0</v>
      </c>
      <c r="P65" s="39">
        <v>4092316231</v>
      </c>
      <c r="Q65" s="39"/>
      <c r="S65" s="9">
        <v>0</v>
      </c>
      <c r="U65" s="9">
        <v>4092316231</v>
      </c>
      <c r="W65" s="10">
        <v>0.67</v>
      </c>
    </row>
    <row r="66" spans="1:23" ht="21.75" customHeight="1" x14ac:dyDescent="0.2">
      <c r="A66" s="38" t="s">
        <v>33</v>
      </c>
      <c r="B66" s="38"/>
      <c r="D66" s="9">
        <v>0</v>
      </c>
      <c r="F66" s="9">
        <v>-759681912</v>
      </c>
      <c r="H66" s="9">
        <v>0</v>
      </c>
      <c r="J66" s="9">
        <v>-759681912</v>
      </c>
      <c r="L66" s="10">
        <v>1.64</v>
      </c>
      <c r="N66" s="9">
        <v>0</v>
      </c>
      <c r="P66" s="39">
        <v>-3706954357</v>
      </c>
      <c r="Q66" s="39"/>
      <c r="S66" s="9">
        <v>0</v>
      </c>
      <c r="U66" s="9">
        <v>-3706954357</v>
      </c>
      <c r="W66" s="10">
        <v>-0.6</v>
      </c>
    </row>
    <row r="67" spans="1:23" ht="21.75" customHeight="1" x14ac:dyDescent="0.2">
      <c r="A67" s="38" t="s">
        <v>34</v>
      </c>
      <c r="B67" s="38"/>
      <c r="D67" s="9">
        <v>0</v>
      </c>
      <c r="F67" s="9">
        <v>221240012</v>
      </c>
      <c r="H67" s="9">
        <v>0</v>
      </c>
      <c r="J67" s="9">
        <v>221240012</v>
      </c>
      <c r="L67" s="10">
        <v>-0.48</v>
      </c>
      <c r="N67" s="9">
        <v>0</v>
      </c>
      <c r="P67" s="39">
        <v>-6095583171</v>
      </c>
      <c r="Q67" s="39"/>
      <c r="S67" s="9">
        <v>0</v>
      </c>
      <c r="U67" s="9">
        <v>-6095583171</v>
      </c>
      <c r="W67" s="10">
        <v>-0.99</v>
      </c>
    </row>
    <row r="68" spans="1:23" ht="21.75" customHeight="1" x14ac:dyDescent="0.2">
      <c r="A68" s="40" t="s">
        <v>40</v>
      </c>
      <c r="B68" s="40"/>
      <c r="D68" s="13">
        <v>0</v>
      </c>
      <c r="F68" s="13">
        <v>-410799780</v>
      </c>
      <c r="H68" s="13">
        <v>0</v>
      </c>
      <c r="J68" s="13">
        <v>-410799780</v>
      </c>
      <c r="L68" s="14">
        <v>0.89</v>
      </c>
      <c r="N68" s="13">
        <v>0</v>
      </c>
      <c r="P68" s="39">
        <v>7760555318</v>
      </c>
      <c r="Q68" s="49"/>
      <c r="S68" s="13">
        <v>0</v>
      </c>
      <c r="U68" s="13">
        <v>7760555318</v>
      </c>
      <c r="W68" s="14">
        <v>1.26</v>
      </c>
    </row>
    <row r="69" spans="1:23" ht="21.75" customHeight="1" x14ac:dyDescent="0.2">
      <c r="A69" s="41" t="s">
        <v>64</v>
      </c>
      <c r="B69" s="41"/>
      <c r="D69" s="16">
        <v>4933019456</v>
      </c>
      <c r="F69" s="16">
        <v>-58159923203</v>
      </c>
      <c r="H69" s="16">
        <v>0</v>
      </c>
      <c r="J69" s="16">
        <v>-53226903747</v>
      </c>
      <c r="L69" s="17">
        <v>115.09</v>
      </c>
      <c r="N69" s="16">
        <v>48312717824</v>
      </c>
      <c r="Q69" s="16">
        <v>317455299811</v>
      </c>
      <c r="S69" s="16">
        <v>138919216775</v>
      </c>
      <c r="U69" s="16">
        <v>504687234410</v>
      </c>
      <c r="W69" s="17">
        <v>82.18</v>
      </c>
    </row>
  </sheetData>
  <mergeCells count="131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69:B69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</mergeCells>
  <pageMargins left="0.39" right="0.39" top="0.39" bottom="0.39" header="0" footer="0"/>
  <pageSetup scale="68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7"/>
  <sheetViews>
    <sheetView rightToLeft="1" view="pageBreakPreview" zoomScaleNormal="100" zoomScaleSheetLayoutView="100" workbookViewId="0">
      <selection activeCell="U17" sqref="U17"/>
    </sheetView>
  </sheetViews>
  <sheetFormatPr defaultRowHeight="12.75" x14ac:dyDescent="0.2"/>
  <cols>
    <col min="1" max="1" width="6.42578125" bestFit="1" customWidth="1"/>
    <col min="2" max="2" width="18.140625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5.14062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2.140625" bestFit="1" customWidth="1"/>
    <col min="18" max="18" width="1.28515625" customWidth="1"/>
    <col min="19" max="19" width="15" bestFit="1" customWidth="1"/>
    <col min="20" max="20" width="1.28515625" customWidth="1"/>
    <col min="21" max="21" width="1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</row>
    <row r="2" spans="1:23" ht="21.75" customHeight="1" x14ac:dyDescent="0.2">
      <c r="A2" s="36" t="s">
        <v>98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</row>
    <row r="3" spans="1:23" ht="21.75" customHeight="1" x14ac:dyDescent="0.2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</row>
    <row r="4" spans="1:23" ht="14.45" customHeight="1" x14ac:dyDescent="0.2"/>
    <row r="5" spans="1:23" ht="14.45" customHeight="1" x14ac:dyDescent="0.2">
      <c r="A5" s="1" t="s">
        <v>138</v>
      </c>
      <c r="B5" s="46" t="s">
        <v>139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</row>
    <row r="6" spans="1:23" ht="14.45" customHeight="1" x14ac:dyDescent="0.2">
      <c r="D6" s="43" t="s">
        <v>117</v>
      </c>
      <c r="E6" s="43"/>
      <c r="F6" s="43"/>
      <c r="G6" s="43"/>
      <c r="H6" s="43"/>
      <c r="I6" s="43"/>
      <c r="J6" s="43"/>
      <c r="K6" s="43"/>
      <c r="L6" s="43"/>
      <c r="N6" s="43" t="s">
        <v>118</v>
      </c>
      <c r="O6" s="43"/>
      <c r="P6" s="43"/>
      <c r="Q6" s="43"/>
      <c r="R6" s="43"/>
      <c r="S6" s="43"/>
      <c r="T6" s="43"/>
      <c r="U6" s="43"/>
      <c r="V6" s="43"/>
      <c r="W6" s="43"/>
    </row>
    <row r="7" spans="1:23" ht="14.45" customHeight="1" x14ac:dyDescent="0.2">
      <c r="D7" s="3"/>
      <c r="E7" s="3"/>
      <c r="F7" s="3"/>
      <c r="G7" s="3"/>
      <c r="H7" s="3"/>
      <c r="I7" s="3"/>
      <c r="J7" s="42" t="s">
        <v>64</v>
      </c>
      <c r="K7" s="42"/>
      <c r="L7" s="42"/>
      <c r="N7" s="3"/>
      <c r="O7" s="3"/>
      <c r="P7" s="3"/>
      <c r="Q7" s="3"/>
      <c r="R7" s="3"/>
      <c r="S7" s="3"/>
      <c r="T7" s="3"/>
      <c r="U7" s="42" t="s">
        <v>64</v>
      </c>
      <c r="V7" s="42"/>
      <c r="W7" s="42"/>
    </row>
    <row r="8" spans="1:23" ht="14.45" customHeight="1" x14ac:dyDescent="0.2">
      <c r="A8" s="43" t="s">
        <v>68</v>
      </c>
      <c r="B8" s="43"/>
      <c r="D8" s="2" t="s">
        <v>140</v>
      </c>
      <c r="F8" s="2" t="s">
        <v>121</v>
      </c>
      <c r="H8" s="2" t="s">
        <v>122</v>
      </c>
      <c r="J8" s="4" t="s">
        <v>95</v>
      </c>
      <c r="K8" s="3"/>
      <c r="L8" s="4" t="s">
        <v>103</v>
      </c>
      <c r="N8" s="2" t="s">
        <v>140</v>
      </c>
      <c r="P8" s="43" t="s">
        <v>121</v>
      </c>
      <c r="Q8" s="43"/>
      <c r="S8" s="2" t="s">
        <v>122</v>
      </c>
      <c r="U8" s="4" t="s">
        <v>95</v>
      </c>
      <c r="V8" s="3"/>
      <c r="W8" s="4" t="s">
        <v>103</v>
      </c>
    </row>
    <row r="9" spans="1:23" ht="21.75" customHeight="1" x14ac:dyDescent="0.2">
      <c r="A9" s="44" t="s">
        <v>141</v>
      </c>
      <c r="B9" s="44"/>
      <c r="D9" s="6">
        <v>0</v>
      </c>
      <c r="F9" s="6">
        <v>0</v>
      </c>
      <c r="H9" s="6">
        <v>0</v>
      </c>
      <c r="J9" s="6">
        <v>0</v>
      </c>
      <c r="L9" s="7">
        <v>0</v>
      </c>
      <c r="N9" s="6">
        <v>0</v>
      </c>
      <c r="P9" s="45">
        <v>0</v>
      </c>
      <c r="Q9" s="45"/>
      <c r="S9" s="6">
        <v>8193238154</v>
      </c>
      <c r="U9" s="6">
        <v>8193238154</v>
      </c>
      <c r="W9" s="7">
        <v>1.33</v>
      </c>
    </row>
    <row r="10" spans="1:23" ht="21.75" customHeight="1" x14ac:dyDescent="0.2">
      <c r="A10" s="38" t="s">
        <v>142</v>
      </c>
      <c r="B10" s="38"/>
      <c r="D10" s="9">
        <v>0</v>
      </c>
      <c r="F10" s="9">
        <v>0</v>
      </c>
      <c r="H10" s="9">
        <v>0</v>
      </c>
      <c r="J10" s="9">
        <v>0</v>
      </c>
      <c r="L10" s="10">
        <v>0</v>
      </c>
      <c r="N10" s="9">
        <v>0</v>
      </c>
      <c r="P10" s="39">
        <v>0</v>
      </c>
      <c r="Q10" s="39"/>
      <c r="S10" s="9">
        <v>2089157202</v>
      </c>
      <c r="U10" s="9">
        <v>2089157202</v>
      </c>
      <c r="W10" s="10">
        <v>0.34</v>
      </c>
    </row>
    <row r="11" spans="1:23" ht="21.75" customHeight="1" x14ac:dyDescent="0.2">
      <c r="A11" s="38" t="s">
        <v>143</v>
      </c>
      <c r="B11" s="38"/>
      <c r="D11" s="9">
        <v>0</v>
      </c>
      <c r="F11" s="9">
        <v>0</v>
      </c>
      <c r="H11" s="9">
        <v>0</v>
      </c>
      <c r="J11" s="9">
        <v>0</v>
      </c>
      <c r="L11" s="10">
        <v>0</v>
      </c>
      <c r="N11" s="9">
        <v>0</v>
      </c>
      <c r="P11" s="39">
        <v>0</v>
      </c>
      <c r="Q11" s="39"/>
      <c r="S11" s="9">
        <v>2742900</v>
      </c>
      <c r="U11" s="9">
        <v>2742900</v>
      </c>
      <c r="W11" s="10">
        <v>0</v>
      </c>
    </row>
    <row r="12" spans="1:23" ht="21.75" customHeight="1" x14ac:dyDescent="0.2">
      <c r="A12" s="38" t="s">
        <v>144</v>
      </c>
      <c r="B12" s="38"/>
      <c r="D12" s="9">
        <v>0</v>
      </c>
      <c r="F12" s="9">
        <v>0</v>
      </c>
      <c r="H12" s="9">
        <v>0</v>
      </c>
      <c r="J12" s="9">
        <v>0</v>
      </c>
      <c r="L12" s="10">
        <v>0</v>
      </c>
      <c r="N12" s="9">
        <v>0</v>
      </c>
      <c r="P12" s="39">
        <v>0</v>
      </c>
      <c r="Q12" s="39"/>
      <c r="S12" s="9">
        <v>10527232185</v>
      </c>
      <c r="U12" s="9">
        <v>10527232185</v>
      </c>
      <c r="W12" s="10">
        <v>1.71</v>
      </c>
    </row>
    <row r="13" spans="1:23" ht="21.75" customHeight="1" x14ac:dyDescent="0.2">
      <c r="A13" s="38" t="s">
        <v>145</v>
      </c>
      <c r="B13" s="38"/>
      <c r="D13" s="9">
        <v>0</v>
      </c>
      <c r="F13" s="9">
        <v>0</v>
      </c>
      <c r="H13" s="9">
        <v>0</v>
      </c>
      <c r="J13" s="9">
        <v>0</v>
      </c>
      <c r="L13" s="10">
        <v>0</v>
      </c>
      <c r="N13" s="9">
        <v>0</v>
      </c>
      <c r="P13" s="39">
        <v>0</v>
      </c>
      <c r="Q13" s="39"/>
      <c r="S13" s="9">
        <v>3740487472</v>
      </c>
      <c r="U13" s="9">
        <v>3740487472</v>
      </c>
      <c r="W13" s="10">
        <v>0.61</v>
      </c>
    </row>
    <row r="14" spans="1:23" ht="21.75" customHeight="1" x14ac:dyDescent="0.2">
      <c r="A14" s="38" t="s">
        <v>146</v>
      </c>
      <c r="B14" s="38"/>
      <c r="D14" s="9">
        <v>0</v>
      </c>
      <c r="F14" s="9">
        <v>0</v>
      </c>
      <c r="H14" s="9">
        <v>0</v>
      </c>
      <c r="J14" s="9">
        <v>0</v>
      </c>
      <c r="L14" s="10">
        <v>0</v>
      </c>
      <c r="N14" s="9">
        <v>0</v>
      </c>
      <c r="P14" s="39">
        <v>0</v>
      </c>
      <c r="Q14" s="39"/>
      <c r="S14" s="9">
        <v>8174587328</v>
      </c>
      <c r="U14" s="9">
        <v>8174587328</v>
      </c>
      <c r="W14" s="10">
        <v>1.33</v>
      </c>
    </row>
    <row r="15" spans="1:23" ht="21.75" customHeight="1" x14ac:dyDescent="0.2">
      <c r="A15" s="38" t="s">
        <v>147</v>
      </c>
      <c r="B15" s="38"/>
      <c r="D15" s="9">
        <v>0</v>
      </c>
      <c r="F15" s="9">
        <v>0</v>
      </c>
      <c r="H15" s="9">
        <v>0</v>
      </c>
      <c r="J15" s="9">
        <v>0</v>
      </c>
      <c r="L15" s="10">
        <v>0</v>
      </c>
      <c r="N15" s="9">
        <v>0</v>
      </c>
      <c r="P15" s="39">
        <v>0</v>
      </c>
      <c r="Q15" s="39"/>
      <c r="S15" s="9">
        <v>7081604612</v>
      </c>
      <c r="U15" s="9">
        <v>7081604612</v>
      </c>
      <c r="W15" s="10">
        <v>1.1499999999999999</v>
      </c>
    </row>
    <row r="16" spans="1:23" ht="21.75" customHeight="1" x14ac:dyDescent="0.2">
      <c r="A16" s="40" t="s">
        <v>148</v>
      </c>
      <c r="B16" s="40"/>
      <c r="D16" s="13">
        <v>0</v>
      </c>
      <c r="F16" s="13">
        <v>0</v>
      </c>
      <c r="H16" s="13">
        <v>0</v>
      </c>
      <c r="J16" s="13">
        <v>0</v>
      </c>
      <c r="L16" s="14">
        <v>0</v>
      </c>
      <c r="N16" s="13">
        <v>0</v>
      </c>
      <c r="P16" s="39">
        <v>0</v>
      </c>
      <c r="Q16" s="49"/>
      <c r="S16" s="13">
        <v>760464935</v>
      </c>
      <c r="U16" s="13">
        <v>760464935</v>
      </c>
      <c r="W16" s="14">
        <v>0.12</v>
      </c>
    </row>
    <row r="17" spans="1:23" ht="21.75" customHeight="1" x14ac:dyDescent="0.2">
      <c r="A17" s="41" t="s">
        <v>64</v>
      </c>
      <c r="B17" s="41"/>
      <c r="D17" s="16">
        <v>0</v>
      </c>
      <c r="F17" s="16">
        <v>0</v>
      </c>
      <c r="H17" s="16">
        <v>0</v>
      </c>
      <c r="J17" s="16">
        <v>0</v>
      </c>
      <c r="L17" s="17">
        <v>0</v>
      </c>
      <c r="N17" s="16">
        <v>0</v>
      </c>
      <c r="Q17" s="16">
        <v>0</v>
      </c>
      <c r="S17" s="16">
        <v>40569514788</v>
      </c>
      <c r="U17" s="16">
        <v>40569514788</v>
      </c>
      <c r="W17" s="17">
        <v>6.59</v>
      </c>
    </row>
  </sheetData>
  <mergeCells count="27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6:B16"/>
    <mergeCell ref="P16:Q16"/>
    <mergeCell ref="A17:B17"/>
    <mergeCell ref="A13:B13"/>
    <mergeCell ref="P13:Q13"/>
    <mergeCell ref="A14:B14"/>
    <mergeCell ref="P14:Q14"/>
    <mergeCell ref="A15:B15"/>
    <mergeCell ref="P15:Q15"/>
  </mergeCells>
  <pageMargins left="0.39" right="0.39" top="0.39" bottom="0.39" header="0" footer="0"/>
  <pageSetup scale="78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0"/>
  <sheetViews>
    <sheetView rightToLeft="1" view="pageBreakPreview" zoomScaleNormal="100" zoomScaleSheetLayoutView="100" workbookViewId="0">
      <selection activeCell="N10" sqref="N10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4.42578125" bestFit="1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4.85546875" bestFit="1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</row>
    <row r="2" spans="1:18" ht="21.75" customHeight="1" x14ac:dyDescent="0.2">
      <c r="A2" s="36" t="s">
        <v>98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18" ht="21.75" customHeight="1" x14ac:dyDescent="0.2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</row>
    <row r="4" spans="1:18" ht="14.45" customHeight="1" x14ac:dyDescent="0.2"/>
    <row r="5" spans="1:18" ht="14.45" customHeight="1" x14ac:dyDescent="0.2">
      <c r="A5" s="1" t="s">
        <v>149</v>
      </c>
      <c r="B5" s="46" t="s">
        <v>150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</row>
    <row r="6" spans="1:18" ht="14.45" customHeight="1" x14ac:dyDescent="0.2">
      <c r="D6" s="43" t="s">
        <v>117</v>
      </c>
      <c r="E6" s="43"/>
      <c r="F6" s="43"/>
      <c r="G6" s="43"/>
      <c r="H6" s="43"/>
      <c r="I6" s="43"/>
      <c r="J6" s="43"/>
      <c r="L6" s="43" t="s">
        <v>118</v>
      </c>
      <c r="M6" s="43"/>
      <c r="N6" s="43"/>
      <c r="O6" s="43"/>
      <c r="P6" s="43"/>
      <c r="Q6" s="43"/>
      <c r="R6" s="43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43" t="s">
        <v>151</v>
      </c>
      <c r="B8" s="43"/>
      <c r="D8" s="2" t="s">
        <v>152</v>
      </c>
      <c r="F8" s="2" t="s">
        <v>121</v>
      </c>
      <c r="H8" s="2" t="s">
        <v>122</v>
      </c>
      <c r="J8" s="2" t="s">
        <v>64</v>
      </c>
      <c r="L8" s="2" t="s">
        <v>152</v>
      </c>
      <c r="N8" s="2" t="s">
        <v>121</v>
      </c>
      <c r="P8" s="2" t="s">
        <v>122</v>
      </c>
      <c r="R8" s="2" t="s">
        <v>64</v>
      </c>
    </row>
    <row r="9" spans="1:18" ht="21.75" customHeight="1" x14ac:dyDescent="0.2">
      <c r="A9" s="47" t="s">
        <v>78</v>
      </c>
      <c r="B9" s="47"/>
      <c r="D9" s="20">
        <v>2186395693</v>
      </c>
      <c r="F9" s="20">
        <v>0</v>
      </c>
      <c r="H9" s="20">
        <v>0</v>
      </c>
      <c r="J9" s="20">
        <v>2186395693</v>
      </c>
      <c r="L9" s="20">
        <v>16298145404</v>
      </c>
      <c r="N9" s="20">
        <v>-30812499</v>
      </c>
      <c r="P9" s="20">
        <v>0</v>
      </c>
      <c r="R9" s="20">
        <v>16267332905</v>
      </c>
    </row>
    <row r="10" spans="1:18" ht="21.75" customHeight="1" x14ac:dyDescent="0.2">
      <c r="A10" s="41" t="s">
        <v>64</v>
      </c>
      <c r="B10" s="41"/>
      <c r="D10" s="16">
        <v>2186395693</v>
      </c>
      <c r="F10" s="16">
        <v>0</v>
      </c>
      <c r="H10" s="16">
        <v>0</v>
      </c>
      <c r="J10" s="16">
        <v>2186395693</v>
      </c>
      <c r="L10" s="16">
        <v>16298145404</v>
      </c>
      <c r="N10" s="16">
        <v>-30812499</v>
      </c>
      <c r="P10" s="16">
        <v>0</v>
      </c>
      <c r="R10" s="16">
        <v>16267332905</v>
      </c>
    </row>
  </sheetData>
  <mergeCells count="9">
    <mergeCell ref="A8:B8"/>
    <mergeCell ref="A9:B9"/>
    <mergeCell ref="A10:B10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17</vt:i4>
      </vt:variant>
    </vt:vector>
  </HeadingPairs>
  <TitlesOfParts>
    <vt:vector size="35" baseType="lpstr">
      <vt:lpstr>صورت وضعیت</vt:lpstr>
      <vt:lpstr>سهام</vt:lpstr>
      <vt:lpstr>اوراق</vt:lpstr>
      <vt:lpstr>تعدیل قیمت</vt:lpstr>
      <vt:lpstr>سپرده (2)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 (2)</vt:lpstr>
      <vt:lpstr>سایر درآمدها</vt:lpstr>
      <vt:lpstr>درآمد سود سهام</vt:lpstr>
      <vt:lpstr>سود اوراق بهادار</vt:lpstr>
      <vt:lpstr>سود سپرده بانکی (2)</vt:lpstr>
      <vt:lpstr>درآمد ناشی از فروش</vt:lpstr>
      <vt:lpstr>درآمد ناشی از تغییر قیمت اوراق</vt:lpstr>
      <vt:lpstr>Sheet1</vt:lpstr>
      <vt:lpstr>اوراق!Print_Area</vt:lpstr>
      <vt:lpstr>'تعدیل قیمت'!Print_Area</vt:lpstr>
      <vt:lpstr>درآمد!Print_Area</vt:lpstr>
      <vt:lpstr>'درآمد سپرده بانکی (2)'!Print_Area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'سپرده (2)'!Print_Area</vt:lpstr>
      <vt:lpstr>سهام!Print_Area</vt:lpstr>
      <vt:lpstr>'سود اوراق بهادار'!Print_Area</vt:lpstr>
      <vt:lpstr>'سود سپرده بانکی (2)'!Print_Area</vt:lpstr>
      <vt:lpstr>'صورت وضعیت'!Print_Area</vt:lpstr>
      <vt:lpstr>'مبالغ تخصیصی اوراق'!Print_Area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Kimya Behzad Nezhad</dc:creator>
  <dc:description/>
  <cp:lastModifiedBy>Kimya Behzad Nezhad</cp:lastModifiedBy>
  <dcterms:created xsi:type="dcterms:W3CDTF">2026-03-28T09:59:06Z</dcterms:created>
  <dcterms:modified xsi:type="dcterms:W3CDTF">2026-03-29T10:00:30Z</dcterms:modified>
</cp:coreProperties>
</file>